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рыночн" sheetId="1" r:id="rId1"/>
    <sheet name="закуп" sheetId="2" r:id="rId2"/>
    <sheet name="птица" sheetId="3" r:id="rId3"/>
  </sheets>
  <definedNames>
    <definedName name="_xlnm.Print_Area" localSheetId="1">'закуп'!$A$1:$H$38</definedName>
    <definedName name="_xlnm.Print_Area" localSheetId="2">'птица'!$A$1:$M$25</definedName>
    <definedName name="_xlnm.Print_Area" localSheetId="0">'рыночн'!$A$1:$G$66</definedName>
  </definedNames>
  <calcPr fullCalcOnLoad="1" fullPrecision="0"/>
</workbook>
</file>

<file path=xl/comments2.xml><?xml version="1.0" encoding="utf-8"?>
<comments xmlns="http://schemas.openxmlformats.org/spreadsheetml/2006/main">
  <authors>
    <author>Тамара</author>
  </authors>
  <commentList>
    <comment ref="C16" authorId="0">
      <text>
        <r>
          <rPr>
            <b/>
            <sz val="8"/>
            <rFont val="Tahoma"/>
            <family val="0"/>
          </rPr>
          <t>45 - 2 категории</t>
        </r>
      </text>
    </comment>
  </commentList>
</comments>
</file>

<file path=xl/comments3.xml><?xml version="1.0" encoding="utf-8"?>
<comments xmlns="http://schemas.openxmlformats.org/spreadsheetml/2006/main">
  <authors>
    <author>Тамара</author>
  </authors>
  <commentList>
    <comment ref="E19" authorId="0">
      <text>
        <r>
          <rPr>
            <b/>
            <sz val="8"/>
            <rFont val="Tahoma"/>
            <family val="2"/>
          </rPr>
          <t>весовые 88</t>
        </r>
      </text>
    </comment>
    <comment ref="C16" authorId="0">
      <text>
        <r>
          <rPr>
            <b/>
            <sz val="8"/>
            <rFont val="Tahoma"/>
            <family val="0"/>
          </rPr>
          <t>19-20</t>
        </r>
      </text>
    </comment>
  </commentList>
</comments>
</file>

<file path=xl/sharedStrings.xml><?xml version="1.0" encoding="utf-8"?>
<sst xmlns="http://schemas.openxmlformats.org/spreadsheetml/2006/main" count="394" uniqueCount="118">
  <si>
    <t xml:space="preserve"> </t>
  </si>
  <si>
    <t>Наименование продукции</t>
  </si>
  <si>
    <t>Ед.изм.</t>
  </si>
  <si>
    <t>Мин.цена, руб./кг</t>
  </si>
  <si>
    <t>Макс.цена, руб./кг</t>
  </si>
  <si>
    <t>Средняя цена, руб./кг</t>
  </si>
  <si>
    <t xml:space="preserve"> изм.по срав  с прошлой неделей (+,-) руб./кг</t>
  </si>
  <si>
    <t>Закупочные цены на скот ( руб./кг без НДС)</t>
  </si>
  <si>
    <t>Молодняк высшей упитанности, свыше 400 кг</t>
  </si>
  <si>
    <t>кг.</t>
  </si>
  <si>
    <t>КРС  высшей  упитанности</t>
  </si>
  <si>
    <t>КРС  средней  упитанности</t>
  </si>
  <si>
    <t>Свиньи  2  категории</t>
  </si>
  <si>
    <t>Свиньи  3 категории</t>
  </si>
  <si>
    <t>Свиньи 4 категории</t>
  </si>
  <si>
    <t>Лошади 1 категории</t>
  </si>
  <si>
    <t>Говядина   1  категории</t>
  </si>
  <si>
    <t>Свинина    2  категории</t>
  </si>
  <si>
    <t>Вырезка говяжья</t>
  </si>
  <si>
    <t>Вырезка свиная</t>
  </si>
  <si>
    <t>Мясо  кур натуральных 1 категории</t>
  </si>
  <si>
    <t xml:space="preserve">Мясо  цыплят  бройлеров </t>
  </si>
  <si>
    <t>Яйца   куриные   отборные</t>
  </si>
  <si>
    <t>10шт.</t>
  </si>
  <si>
    <t>Яйца   куриные   1  категории</t>
  </si>
  <si>
    <t xml:space="preserve">Яйца   куриные   2   категории </t>
  </si>
  <si>
    <t>Говядина туш. консервы</t>
  </si>
  <si>
    <t>325г.</t>
  </si>
  <si>
    <t>Колбасы полукопченые</t>
  </si>
  <si>
    <t>Сардельки</t>
  </si>
  <si>
    <t>Говядина  с костью</t>
  </si>
  <si>
    <t xml:space="preserve">Закупочные и отпускные цены на продукцию животноводства </t>
  </si>
  <si>
    <t>мясокомбинат</t>
  </si>
  <si>
    <t xml:space="preserve">Чебоксарский </t>
  </si>
  <si>
    <t>Вурнарский</t>
  </si>
  <si>
    <t xml:space="preserve">Ядринский </t>
  </si>
  <si>
    <t>Закупочные цены на скот (без НДС), руб./кг</t>
  </si>
  <si>
    <t>Изм.с прошл. неделей, руб.</t>
  </si>
  <si>
    <t>Цена</t>
  </si>
  <si>
    <t>-</t>
  </si>
  <si>
    <t>Молодняк средней упитанности</t>
  </si>
  <si>
    <t>КРС                                        высшей упитанности</t>
  </si>
  <si>
    <t>КРС                                       средней  упитанности</t>
  </si>
  <si>
    <t>КРС ниже средней упитанности</t>
  </si>
  <si>
    <t>Телки высшей упитанности</t>
  </si>
  <si>
    <t>Телки средней упитанности</t>
  </si>
  <si>
    <t>Свиньи  2 категории</t>
  </si>
  <si>
    <t>Свиньи 3 категории</t>
  </si>
  <si>
    <t>Свиньи  4  категории</t>
  </si>
  <si>
    <t>Отпускные цены на продукцию (с НДС) мин.-макс., руб./кг</t>
  </si>
  <si>
    <t>ед. изм.</t>
  </si>
  <si>
    <t>Мин</t>
  </si>
  <si>
    <t>Макс</t>
  </si>
  <si>
    <t>Говядина 1 категории</t>
  </si>
  <si>
    <t>Свинина  2 категории</t>
  </si>
  <si>
    <t>Вырезка  говяжья</t>
  </si>
  <si>
    <t>Колбаса вареная</t>
  </si>
  <si>
    <t xml:space="preserve">Сосиски </t>
  </si>
  <si>
    <t xml:space="preserve">Говядина  туш.  консервы </t>
  </si>
  <si>
    <t>325г</t>
  </si>
  <si>
    <t xml:space="preserve">Свинина туш. консервы </t>
  </si>
  <si>
    <t>Говядина 2 категории</t>
  </si>
  <si>
    <t>* (+,-) - по сравнению с прошлой неделей</t>
  </si>
  <si>
    <t>№</t>
  </si>
  <si>
    <t>Наименование</t>
  </si>
  <si>
    <t xml:space="preserve">птицеводческие предприятия </t>
  </si>
  <si>
    <t>Чебоксар-ская птице-фабрика</t>
  </si>
  <si>
    <t>ОАО "Чуваш-ский бройлер"</t>
  </si>
  <si>
    <t xml:space="preserve"> ПТФ Моргауш-ская</t>
  </si>
  <si>
    <t xml:space="preserve">ГППЗ Канаш-ский </t>
  </si>
  <si>
    <t>Изм.с прош.нед., руб.</t>
  </si>
  <si>
    <t>Мясо кур 1 категории 1 кг</t>
  </si>
  <si>
    <t>Яйцо отборное 10 шт.</t>
  </si>
  <si>
    <t>Яйцо 1 категории 10 шт.</t>
  </si>
  <si>
    <t>Яйцо 2 категории 10 шт.</t>
  </si>
  <si>
    <t>Мясо кур 2 категории 1 кг</t>
  </si>
  <si>
    <t>Суповой набор 1 кг</t>
  </si>
  <si>
    <t>Яичный порошок 1 кг</t>
  </si>
  <si>
    <t xml:space="preserve">Мясо гусей 2 кат., кг </t>
  </si>
  <si>
    <t>Куры натуральные</t>
  </si>
  <si>
    <t>Свинина туш. консервы</t>
  </si>
  <si>
    <t xml:space="preserve">Говяжья вырезка </t>
  </si>
  <si>
    <t>Свинина с костью</t>
  </si>
  <si>
    <t xml:space="preserve">Свиная вырезка </t>
  </si>
  <si>
    <t>Говядина тушеная консерв.</t>
  </si>
  <si>
    <t>Свинина тушеная консерв.</t>
  </si>
  <si>
    <t>Яйца куриные 2 категории, 2 сорта</t>
  </si>
  <si>
    <t>Яйца куриные 1 категории, 1сорта</t>
  </si>
  <si>
    <t>Яйца куриные отборные, высшего сорта</t>
  </si>
  <si>
    <t>Мясо бройлеров, 1 кг</t>
  </si>
  <si>
    <t>Мясо бройлеров 2 категории, 1 кг</t>
  </si>
  <si>
    <t>Колбасы вареные Докторская</t>
  </si>
  <si>
    <t>Колбасы полукопченые Краковская</t>
  </si>
  <si>
    <t>Сосиски Молочные</t>
  </si>
  <si>
    <t>Мясо индишюное, кг</t>
  </si>
  <si>
    <t>Окорочка цыплят (на подложке)</t>
  </si>
  <si>
    <t>Молодняк высшей упитанности  (бычки), св. 400 кг</t>
  </si>
  <si>
    <t>Свиньи  1 категории</t>
  </si>
  <si>
    <t>Молодняк высшей упитанности  (бычки), от 300 до 400 кг</t>
  </si>
  <si>
    <t>Молодняк высшей упитанности, от 300кг до 400кг</t>
  </si>
  <si>
    <t>*   -  Мониторинг розничных цен проводится в некоторых сетях продовольственных магазинов-дискаунтеров (магазины низких цен)</t>
  </si>
  <si>
    <t>Сардельки Малыш</t>
  </si>
  <si>
    <t xml:space="preserve"> (в рублях без НДС)</t>
  </si>
  <si>
    <t>Отпускные цены на мясо, яйцо, руб.</t>
  </si>
  <si>
    <t>Розничные цены в магазинах, руб.*</t>
  </si>
  <si>
    <t>Розничные цены на рынках, руб.</t>
  </si>
  <si>
    <t>ППФ Урмарская</t>
  </si>
  <si>
    <t>Мясо цыплят бройлеров зам.</t>
  </si>
  <si>
    <t>Мясо цыплят бройлеров охл.</t>
  </si>
  <si>
    <t>Окорочка куриные зам.</t>
  </si>
  <si>
    <t>Окорочка куриные охл.</t>
  </si>
  <si>
    <t>Мясо цыплят бройлерных зам.</t>
  </si>
  <si>
    <t>Мясо цыплят бройлерных охл.</t>
  </si>
  <si>
    <t>Мясо кур (окорочка) зам.</t>
  </si>
  <si>
    <t>Мясо кур (окорочка) охл.</t>
  </si>
  <si>
    <t>Рыночный отчет по мясу и мясопродуктам на 8 июля 2010 года</t>
  </si>
  <si>
    <t>на 8 июля 2010 г.</t>
  </si>
  <si>
    <t>Оптово-отпускные цены на продукцию птицеводства на 8 июля 2010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</si>
</sst>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"/>
    <numFmt numFmtId="169" formatCode="#,##0.0"/>
  </numFmts>
  <fonts count="5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168" fontId="13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vertical="top" wrapText="1"/>
    </xf>
    <xf numFmtId="168" fontId="13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168" fontId="11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9" fontId="5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69" fontId="55" fillId="0" borderId="10" xfId="0" applyNumberFormat="1" applyFont="1" applyFill="1" applyBorder="1" applyAlignment="1">
      <alignment horizontal="center" vertical="center" wrapText="1"/>
    </xf>
    <xf numFmtId="168" fontId="5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top" wrapText="1"/>
    </xf>
    <xf numFmtId="169" fontId="6" fillId="34" borderId="10" xfId="0" applyNumberFormat="1" applyFont="1" applyFill="1" applyBorder="1" applyAlignment="1">
      <alignment horizontal="center" vertical="center" wrapText="1"/>
    </xf>
    <xf numFmtId="169" fontId="6" fillId="34" borderId="10" xfId="0" applyNumberFormat="1" applyFont="1" applyFill="1" applyBorder="1" applyAlignment="1">
      <alignment horizontal="center" vertical="top" wrapText="1"/>
    </xf>
    <xf numFmtId="168" fontId="6" fillId="34" borderId="10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wrapText="1"/>
    </xf>
    <xf numFmtId="168" fontId="6" fillId="34" borderId="10" xfId="0" applyNumberFormat="1" applyFont="1" applyFill="1" applyBorder="1" applyAlignment="1">
      <alignment horizontal="center" wrapText="1"/>
    </xf>
    <xf numFmtId="168" fontId="17" fillId="34" borderId="10" xfId="0" applyNumberFormat="1" applyFont="1" applyFill="1" applyBorder="1" applyAlignment="1">
      <alignment horizontal="center" wrapText="1"/>
    </xf>
    <xf numFmtId="169" fontId="6" fillId="34" borderId="10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7" fillId="34" borderId="1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169" fontId="5" fillId="0" borderId="11" xfId="0" applyNumberFormat="1" applyFont="1" applyFill="1" applyBorder="1" applyAlignment="1">
      <alignment horizontal="center" vertical="center" wrapText="1"/>
    </xf>
    <xf numFmtId="169" fontId="5" fillId="0" borderId="1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69" fontId="55" fillId="0" borderId="11" xfId="0" applyNumberFormat="1" applyFont="1" applyFill="1" applyBorder="1" applyAlignment="1">
      <alignment horizontal="center" vertical="center" wrapText="1"/>
    </xf>
    <xf numFmtId="169" fontId="55" fillId="0" borderId="13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0</xdr:row>
      <xdr:rowOff>0</xdr:rowOff>
    </xdr:from>
    <xdr:to>
      <xdr:col>5</xdr:col>
      <xdr:colOff>800100</xdr:colOff>
      <xdr:row>6</xdr:row>
      <xdr:rowOff>9525</xdr:rowOff>
    </xdr:to>
    <xdr:pic>
      <xdr:nvPicPr>
        <xdr:cNvPr id="1" name="Picture 7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0"/>
          <a:ext cx="159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0</xdr:rowOff>
    </xdr:from>
    <xdr:to>
      <xdr:col>8</xdr:col>
      <xdr:colOff>0</xdr:colOff>
      <xdr:row>5</xdr:row>
      <xdr:rowOff>104775</xdr:rowOff>
    </xdr:to>
    <xdr:pic>
      <xdr:nvPicPr>
        <xdr:cNvPr id="1" name="Picture 2" descr="Логотип Агро-Инновации-для це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0"/>
          <a:ext cx="1285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0</xdr:row>
      <xdr:rowOff>9525</xdr:rowOff>
    </xdr:from>
    <xdr:to>
      <xdr:col>12</xdr:col>
      <xdr:colOff>333375</xdr:colOff>
      <xdr:row>6</xdr:row>
      <xdr:rowOff>57150</xdr:rowOff>
    </xdr:to>
    <xdr:pic>
      <xdr:nvPicPr>
        <xdr:cNvPr id="1" name="Picture 4" descr="Логотип Агро-Инновации-для це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525"/>
          <a:ext cx="1581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9"/>
  <sheetViews>
    <sheetView tabSelected="1" view="pageBreakPreview" zoomScaleSheetLayoutView="100" zoomScalePageLayoutView="0" workbookViewId="0" topLeftCell="A20">
      <selection activeCell="F64" sqref="F64"/>
    </sheetView>
  </sheetViews>
  <sheetFormatPr defaultColWidth="8.421875" defaultRowHeight="12.75"/>
  <cols>
    <col min="1" max="1" width="40.7109375" style="0" customWidth="1"/>
    <col min="2" max="2" width="15.140625" style="0" customWidth="1"/>
    <col min="3" max="3" width="11.140625" style="0" customWidth="1"/>
    <col min="4" max="4" width="11.28125" style="0" customWidth="1"/>
    <col min="5" max="5" width="12.28125" style="0" customWidth="1"/>
    <col min="6" max="6" width="12.57421875" style="0" customWidth="1"/>
    <col min="7" max="7" width="9.140625" style="0" hidden="1" customWidth="1"/>
    <col min="8" max="8" width="19.421875" style="0" customWidth="1"/>
    <col min="9" max="9" width="8.421875" style="0" bestFit="1" customWidth="1"/>
  </cols>
  <sheetData>
    <row r="2" ht="15.75">
      <c r="A2" s="1" t="s">
        <v>0</v>
      </c>
    </row>
    <row r="3" ht="15.75">
      <c r="A3" s="1"/>
    </row>
    <row r="4" ht="15.75">
      <c r="A4" s="1"/>
    </row>
    <row r="5" ht="15.75">
      <c r="A5" s="2"/>
    </row>
    <row r="6" ht="15.75">
      <c r="A6" s="2"/>
    </row>
    <row r="7" spans="1:7" ht="18.75">
      <c r="A7" s="60" t="s">
        <v>115</v>
      </c>
      <c r="B7" s="60"/>
      <c r="C7" s="60"/>
      <c r="D7" s="60"/>
      <c r="E7" s="60"/>
      <c r="F7" s="60"/>
      <c r="G7" s="60"/>
    </row>
    <row r="8" spans="1:6" ht="15.75">
      <c r="A8" s="2"/>
      <c r="B8" s="2"/>
      <c r="C8" s="2"/>
      <c r="D8" s="2"/>
      <c r="E8" s="2"/>
      <c r="F8" s="2"/>
    </row>
    <row r="9" spans="1:7" ht="51">
      <c r="A9" s="12" t="s">
        <v>1</v>
      </c>
      <c r="B9" s="12" t="s">
        <v>2</v>
      </c>
      <c r="C9" s="12" t="s">
        <v>3</v>
      </c>
      <c r="D9" s="12" t="s">
        <v>4</v>
      </c>
      <c r="E9" s="12" t="s">
        <v>5</v>
      </c>
      <c r="F9" s="12" t="s">
        <v>6</v>
      </c>
      <c r="G9" s="14">
        <v>40353</v>
      </c>
    </row>
    <row r="10" spans="1:7" ht="12.75" customHeight="1">
      <c r="A10" s="57" t="s">
        <v>7</v>
      </c>
      <c r="B10" s="58"/>
      <c r="C10" s="58"/>
      <c r="D10" s="58"/>
      <c r="E10" s="58"/>
      <c r="F10" s="58"/>
      <c r="G10" s="59"/>
    </row>
    <row r="11" spans="1:7" ht="12.75" customHeight="1">
      <c r="A11" s="47" t="s">
        <v>8</v>
      </c>
      <c r="B11" s="48" t="s">
        <v>9</v>
      </c>
      <c r="C11" s="49">
        <f>MIN(закуп!C12,закуп!E12,закуп!G12)</f>
        <v>55</v>
      </c>
      <c r="D11" s="49">
        <f>MAX(закуп!C12,закуп!E12,закуп!G12)</f>
        <v>58</v>
      </c>
      <c r="E11" s="49">
        <f>AVERAGE(закуп!C12,закуп!E12,закуп!G12)</f>
        <v>56.5</v>
      </c>
      <c r="F11" s="50">
        <f aca="true" t="shared" si="0" ref="F11:F20">E11-G11</f>
        <v>-1</v>
      </c>
      <c r="G11" s="51">
        <v>57.5</v>
      </c>
    </row>
    <row r="12" spans="1:7" ht="12.75" customHeight="1">
      <c r="A12" s="47" t="s">
        <v>99</v>
      </c>
      <c r="B12" s="48" t="s">
        <v>9</v>
      </c>
      <c r="C12" s="49">
        <f>MIN(закуп!C13,закуп!C15,закуп!E13,закуп!E15,закуп!G13,закуп!G15)</f>
        <v>52</v>
      </c>
      <c r="D12" s="49">
        <f>MAX(закуп!C13,закуп!C15,закуп!E13,закуп!E15,закуп!G13,закуп!G15)</f>
        <v>56</v>
      </c>
      <c r="E12" s="49">
        <f>AVERAGE(закуп!C13,закуп!C15,закуп!E13,закуп!E15,закуп!G13,закуп!G15)</f>
        <v>54.6</v>
      </c>
      <c r="F12" s="50">
        <f t="shared" si="0"/>
        <v>-0.8</v>
      </c>
      <c r="G12" s="51">
        <v>55.4</v>
      </c>
    </row>
    <row r="13" spans="1:7" ht="12.75" customHeight="1">
      <c r="A13" s="47" t="s">
        <v>40</v>
      </c>
      <c r="B13" s="48" t="s">
        <v>9</v>
      </c>
      <c r="C13" s="49">
        <f>MIN(закуп!C14,закуп!C16,закуп!E14,закуп!E16,закуп!G14,закуп!G16)</f>
        <v>48</v>
      </c>
      <c r="D13" s="49">
        <f>MAX(закуп!C14,закуп!C16,закуп!E14,закуп!E16,закуп!G14,закуп!G16)</f>
        <v>50</v>
      </c>
      <c r="E13" s="49">
        <f>AVERAGE(закуп!C14,закуп!C16,закуп!E14,закуп!E16,закуп!G14,закуп!G16)</f>
        <v>49.4</v>
      </c>
      <c r="F13" s="50">
        <f t="shared" si="0"/>
        <v>-0.8</v>
      </c>
      <c r="G13" s="51">
        <v>50.2</v>
      </c>
    </row>
    <row r="14" spans="1:7" ht="15.75" customHeight="1">
      <c r="A14" s="47" t="s">
        <v>10</v>
      </c>
      <c r="B14" s="48" t="s">
        <v>9</v>
      </c>
      <c r="C14" s="49">
        <f>MIN(закуп!C17,закуп!E17,закуп!G17)</f>
        <v>44</v>
      </c>
      <c r="D14" s="49">
        <f>MAX(закуп!C17,закуп!E17,закуп!G17)</f>
        <v>50</v>
      </c>
      <c r="E14" s="49">
        <f>AVERAGE(закуп!C17,закуп!E17,закуп!G17)</f>
        <v>47.3</v>
      </c>
      <c r="F14" s="50">
        <f t="shared" si="0"/>
        <v>-1.5</v>
      </c>
      <c r="G14" s="51">
        <v>48.8</v>
      </c>
    </row>
    <row r="15" spans="1:7" ht="12.75" customHeight="1">
      <c r="A15" s="52" t="s">
        <v>11</v>
      </c>
      <c r="B15" s="48" t="s">
        <v>9</v>
      </c>
      <c r="C15" s="49">
        <f>MIN(закуп!C18,закуп!E18,закуп!G18)</f>
        <v>40</v>
      </c>
      <c r="D15" s="49">
        <f>MAX(закуп!C18,закуп!E18,закуп!G18)</f>
        <v>46</v>
      </c>
      <c r="E15" s="49">
        <f>AVERAGE(закуп!C18,закуп!E18,закуп!G18)</f>
        <v>43</v>
      </c>
      <c r="F15" s="50">
        <f t="shared" si="0"/>
        <v>-1.7</v>
      </c>
      <c r="G15" s="51">
        <v>44.7</v>
      </c>
    </row>
    <row r="16" spans="1:7" ht="13.5" customHeight="1">
      <c r="A16" s="47" t="s">
        <v>43</v>
      </c>
      <c r="B16" s="48" t="s">
        <v>9</v>
      </c>
      <c r="C16" s="49">
        <f>MIN(закуп!C19,закуп!E19,закуп!G19)</f>
        <v>36</v>
      </c>
      <c r="D16" s="49">
        <f>MAX(закуп!C19,закуп!E19,закуп!G19)</f>
        <v>41</v>
      </c>
      <c r="E16" s="49">
        <f>AVERAGE(закуп!C19,закуп!E19,закуп!G19)</f>
        <v>39</v>
      </c>
      <c r="F16" s="50">
        <f t="shared" si="0"/>
        <v>-1.7</v>
      </c>
      <c r="G16" s="51">
        <v>40.7</v>
      </c>
    </row>
    <row r="17" spans="1:7" ht="11.25" customHeight="1">
      <c r="A17" s="47" t="s">
        <v>12</v>
      </c>
      <c r="B17" s="48" t="s">
        <v>9</v>
      </c>
      <c r="C17" s="49">
        <f>MIN(закуп!C21,закуп!E21,закуп!G21)</f>
        <v>60</v>
      </c>
      <c r="D17" s="49">
        <f>MAX(закуп!C21,закуп!E21,закуп!G21)</f>
        <v>62</v>
      </c>
      <c r="E17" s="49">
        <f>AVERAGE(закуп!C21,закуп!E21,закуп!G21)</f>
        <v>60.7</v>
      </c>
      <c r="F17" s="50">
        <f t="shared" si="0"/>
        <v>-1.6</v>
      </c>
      <c r="G17" s="51">
        <v>62.3</v>
      </c>
    </row>
    <row r="18" spans="1:7" ht="12" customHeight="1">
      <c r="A18" s="47" t="s">
        <v>13</v>
      </c>
      <c r="B18" s="48" t="s">
        <v>9</v>
      </c>
      <c r="C18" s="49">
        <f>MIN(закуп!C22,закуп!E22,закуп!G22)</f>
        <v>60</v>
      </c>
      <c r="D18" s="49">
        <f>MAX(закуп!C22,закуп!E22,закуп!G22)</f>
        <v>60</v>
      </c>
      <c r="E18" s="49">
        <f>AVERAGE(закуп!C22,закуп!E22,закуп!G22)</f>
        <v>60</v>
      </c>
      <c r="F18" s="50">
        <f t="shared" si="0"/>
        <v>-1.7</v>
      </c>
      <c r="G18" s="51">
        <v>61.7</v>
      </c>
    </row>
    <row r="19" spans="1:7" ht="12.75" customHeight="1">
      <c r="A19" s="47" t="s">
        <v>14</v>
      </c>
      <c r="B19" s="48" t="s">
        <v>9</v>
      </c>
      <c r="C19" s="49">
        <f>MIN(закуп!C23,закуп!E23,закуп!G23)</f>
        <v>42</v>
      </c>
      <c r="D19" s="49">
        <f>MAX(закуп!C23,закуп!E23,закуп!G23)</f>
        <v>50</v>
      </c>
      <c r="E19" s="49">
        <f>AVERAGE(закуп!C23,закуп!E23,закуп!G23)</f>
        <v>47.3</v>
      </c>
      <c r="F19" s="50">
        <f t="shared" si="0"/>
        <v>-2.8</v>
      </c>
      <c r="G19" s="51">
        <v>50.1</v>
      </c>
    </row>
    <row r="20" spans="1:7" ht="14.25" customHeight="1">
      <c r="A20" s="47" t="s">
        <v>15</v>
      </c>
      <c r="B20" s="48" t="s">
        <v>9</v>
      </c>
      <c r="C20" s="49">
        <f>MIN(закуп!C24,закуп!E24,закуп!G24)</f>
        <v>50</v>
      </c>
      <c r="D20" s="49">
        <f>MAX(закуп!C24,закуп!E24,закуп!G24)</f>
        <v>50</v>
      </c>
      <c r="E20" s="49">
        <f>AVERAGE(закуп!C24,закуп!E24,закуп!G24)</f>
        <v>50</v>
      </c>
      <c r="F20" s="50">
        <f t="shared" si="0"/>
        <v>8</v>
      </c>
      <c r="G20" s="51">
        <v>42</v>
      </c>
    </row>
    <row r="21" spans="1:7" ht="12.75" customHeight="1">
      <c r="A21" s="61" t="s">
        <v>103</v>
      </c>
      <c r="B21" s="62"/>
      <c r="C21" s="62"/>
      <c r="D21" s="62"/>
      <c r="E21" s="62"/>
      <c r="F21" s="62"/>
      <c r="G21" s="63"/>
    </row>
    <row r="22" spans="1:7" ht="13.5" customHeight="1">
      <c r="A22" s="47" t="s">
        <v>16</v>
      </c>
      <c r="B22" s="48" t="s">
        <v>9</v>
      </c>
      <c r="C22" s="49">
        <f>MIN(закуп!C28:H28)</f>
        <v>170</v>
      </c>
      <c r="D22" s="49">
        <f>MAX(закуп!C28:H28)</f>
        <v>170</v>
      </c>
      <c r="E22" s="49">
        <f>AVERAGE(закуп!C28:H28)</f>
        <v>170</v>
      </c>
      <c r="F22" s="50" t="s">
        <v>39</v>
      </c>
      <c r="G22" s="49">
        <v>170</v>
      </c>
    </row>
    <row r="23" spans="1:7" ht="14.25" customHeight="1">
      <c r="A23" s="53" t="s">
        <v>17</v>
      </c>
      <c r="B23" s="48" t="s">
        <v>9</v>
      </c>
      <c r="C23" s="49">
        <f>MIN(закуп!C29:H29)</f>
        <v>155</v>
      </c>
      <c r="D23" s="49">
        <f>MAX(закуп!C29:H29)</f>
        <v>155</v>
      </c>
      <c r="E23" s="49">
        <f>AVERAGE(закуп!C29:H29)</f>
        <v>155</v>
      </c>
      <c r="F23" s="50" t="s">
        <v>39</v>
      </c>
      <c r="G23" s="49">
        <v>155</v>
      </c>
    </row>
    <row r="24" spans="1:7" ht="13.5" customHeight="1">
      <c r="A24" s="53" t="s">
        <v>18</v>
      </c>
      <c r="B24" s="48" t="s">
        <v>9</v>
      </c>
      <c r="C24" s="49">
        <f>MIN(закуп!C30:H30)</f>
        <v>245</v>
      </c>
      <c r="D24" s="49">
        <f>MAX(закуп!C30:H30)</f>
        <v>280</v>
      </c>
      <c r="E24" s="49">
        <f>AVERAGE(закуп!C30:H30)</f>
        <v>262.5</v>
      </c>
      <c r="F24" s="50" t="s">
        <v>39</v>
      </c>
      <c r="G24" s="49">
        <v>262.5</v>
      </c>
    </row>
    <row r="25" spans="1:7" ht="12.75" customHeight="1">
      <c r="A25" s="53" t="s">
        <v>19</v>
      </c>
      <c r="B25" s="48" t="s">
        <v>9</v>
      </c>
      <c r="C25" s="49">
        <f>MIN(закуп!C31:H31)</f>
        <v>223</v>
      </c>
      <c r="D25" s="49">
        <f>MAX(закуп!C31:H31)</f>
        <v>260</v>
      </c>
      <c r="E25" s="49">
        <f>AVERAGE(закуп!C31:H31)</f>
        <v>241.5</v>
      </c>
      <c r="F25" s="50" t="s">
        <v>39</v>
      </c>
      <c r="G25" s="49">
        <v>241.5</v>
      </c>
    </row>
    <row r="26" spans="1:7" ht="14.25" customHeight="1">
      <c r="A26" s="47" t="s">
        <v>20</v>
      </c>
      <c r="B26" s="48" t="s">
        <v>9</v>
      </c>
      <c r="C26" s="49">
        <f>MIN(птица!C14,птица!E14,птица!G14,птица!I14,птица!L14)</f>
        <v>58</v>
      </c>
      <c r="D26" s="49">
        <f>MAX(птица!C14,птица!E14,птица!G14,птица!I14,птица!L14)</f>
        <v>70</v>
      </c>
      <c r="E26" s="49">
        <f>AVERAGE(птица!C14,птица!E14,птица!G14,птица!I14,птица!L14)</f>
        <v>63</v>
      </c>
      <c r="F26" s="50" t="s">
        <v>39</v>
      </c>
      <c r="G26" s="49">
        <v>63</v>
      </c>
    </row>
    <row r="27" spans="1:7" ht="12" customHeight="1">
      <c r="A27" s="47" t="s">
        <v>21</v>
      </c>
      <c r="B27" s="48" t="s">
        <v>9</v>
      </c>
      <c r="C27" s="49">
        <f>MIN(птица!C15,птица!E15,птица!G15,птица!I15,птица!L15)</f>
        <v>83</v>
      </c>
      <c r="D27" s="49">
        <f>MAX(птица!C15,птица!E15,птица!G15,птица!I15,птица!L15)</f>
        <v>95</v>
      </c>
      <c r="E27" s="49">
        <f>AVERAGE(птица!C15,птица!E15,птица!G15,птица!I15,птица!L15)</f>
        <v>90</v>
      </c>
      <c r="F27" s="50">
        <f>E27-G27</f>
        <v>5</v>
      </c>
      <c r="G27" s="49">
        <v>85</v>
      </c>
    </row>
    <row r="28" spans="1:7" ht="12.75" customHeight="1">
      <c r="A28" s="47" t="s">
        <v>22</v>
      </c>
      <c r="B28" s="48" t="s">
        <v>23</v>
      </c>
      <c r="C28" s="49">
        <f>MIN(птица!C16,птица!E16,птица!G16,птица!I16,птица!L16)</f>
        <v>19</v>
      </c>
      <c r="D28" s="49">
        <f>MAX(птица!C16,птица!E16,птица!G16,птица!I16,птица!L16)</f>
        <v>19.5</v>
      </c>
      <c r="E28" s="49">
        <f>AVERAGE(птица!C16,птица!E16,птица!G16,птица!I16,птица!L16)</f>
        <v>19.2</v>
      </c>
      <c r="F28" s="50">
        <f>E28-G28</f>
        <v>-2.3</v>
      </c>
      <c r="G28" s="49">
        <v>21.5</v>
      </c>
    </row>
    <row r="29" spans="1:7" ht="12" customHeight="1">
      <c r="A29" s="47" t="s">
        <v>24</v>
      </c>
      <c r="B29" s="48" t="s">
        <v>23</v>
      </c>
      <c r="C29" s="49">
        <f>MIN(птица!C17,птица!E17,птица!G17,птица!I17,птица!L17)</f>
        <v>15</v>
      </c>
      <c r="D29" s="49">
        <f>MAX(птица!C17,птица!E17,птица!G17,птица!I17,птица!L17)</f>
        <v>20</v>
      </c>
      <c r="E29" s="49">
        <f>AVERAGE(птица!C17,птица!E17,птица!G17,птица!I17,птица!L17)</f>
        <v>17</v>
      </c>
      <c r="F29" s="50">
        <f>E29-G29</f>
        <v>-1.8</v>
      </c>
      <c r="G29" s="49">
        <v>18.8</v>
      </c>
    </row>
    <row r="30" spans="1:7" ht="12.75" customHeight="1">
      <c r="A30" s="47" t="s">
        <v>25</v>
      </c>
      <c r="B30" s="48" t="s">
        <v>23</v>
      </c>
      <c r="C30" s="49">
        <f>MIN(птица!C18,птица!E18,птица!G18,птица!I18,птица!L18)</f>
        <v>12</v>
      </c>
      <c r="D30" s="49">
        <f>MAX(птица!C18,птица!E18,птица!G18,птица!I18,птица!L18)</f>
        <v>18</v>
      </c>
      <c r="E30" s="49">
        <f>AVERAGE(птица!C18,птица!E18,птица!G18,птица!I18,птица!L18)</f>
        <v>14.7</v>
      </c>
      <c r="F30" s="50">
        <f>E30-G30</f>
        <v>-6.3</v>
      </c>
      <c r="G30" s="49">
        <v>21</v>
      </c>
    </row>
    <row r="31" spans="1:7" ht="12.75" customHeight="1">
      <c r="A31" s="57" t="s">
        <v>104</v>
      </c>
      <c r="B31" s="58"/>
      <c r="C31" s="58"/>
      <c r="D31" s="58"/>
      <c r="E31" s="58"/>
      <c r="F31" s="58"/>
      <c r="G31" s="59"/>
    </row>
    <row r="32" spans="1:7" ht="15" customHeight="1">
      <c r="A32" s="7" t="s">
        <v>107</v>
      </c>
      <c r="B32" s="9" t="s">
        <v>9</v>
      </c>
      <c r="C32" s="11">
        <v>74.9</v>
      </c>
      <c r="D32" s="11">
        <v>90</v>
      </c>
      <c r="E32" s="11">
        <v>82.1</v>
      </c>
      <c r="F32" s="13">
        <v>-9.4</v>
      </c>
      <c r="G32" s="11">
        <v>87.2</v>
      </c>
    </row>
    <row r="33" spans="1:7" ht="15" customHeight="1">
      <c r="A33" s="7" t="s">
        <v>108</v>
      </c>
      <c r="B33" s="9" t="s">
        <v>9</v>
      </c>
      <c r="C33" s="11">
        <v>98.6</v>
      </c>
      <c r="D33" s="11">
        <v>99.9</v>
      </c>
      <c r="E33" s="11">
        <v>99.3</v>
      </c>
      <c r="F33" s="13">
        <v>11.6</v>
      </c>
      <c r="G33" s="11">
        <v>87.7</v>
      </c>
    </row>
    <row r="34" spans="1:7" ht="15" customHeight="1">
      <c r="A34" s="7" t="s">
        <v>109</v>
      </c>
      <c r="B34" s="8" t="s">
        <v>9</v>
      </c>
      <c r="C34" s="11">
        <v>74.9</v>
      </c>
      <c r="D34" s="11">
        <v>116</v>
      </c>
      <c r="E34" s="11">
        <v>95.5</v>
      </c>
      <c r="F34" s="13">
        <v>-4.9</v>
      </c>
      <c r="G34" s="11">
        <v>100.4</v>
      </c>
    </row>
    <row r="35" spans="1:7" ht="15" customHeight="1">
      <c r="A35" s="7" t="s">
        <v>110</v>
      </c>
      <c r="B35" s="8" t="s">
        <v>9</v>
      </c>
      <c r="C35" s="11">
        <v>111.4</v>
      </c>
      <c r="D35" s="11">
        <v>140</v>
      </c>
      <c r="E35" s="11">
        <v>128.5</v>
      </c>
      <c r="F35" s="13">
        <v>10.6</v>
      </c>
      <c r="G35" s="11">
        <v>117.9</v>
      </c>
    </row>
    <row r="36" spans="1:7" ht="12.75" customHeight="1">
      <c r="A36" s="7" t="s">
        <v>88</v>
      </c>
      <c r="B36" s="8" t="s">
        <v>23</v>
      </c>
      <c r="C36" s="11">
        <v>26.8</v>
      </c>
      <c r="D36" s="11">
        <v>39.6</v>
      </c>
      <c r="E36" s="11">
        <v>31.5</v>
      </c>
      <c r="F36" s="13">
        <v>-0.8</v>
      </c>
      <c r="G36" s="11">
        <v>32.3</v>
      </c>
    </row>
    <row r="37" spans="1:7" ht="12.75" customHeight="1">
      <c r="A37" s="7" t="s">
        <v>87</v>
      </c>
      <c r="B37" s="8" t="s">
        <v>23</v>
      </c>
      <c r="C37" s="11">
        <v>19.4</v>
      </c>
      <c r="D37" s="11">
        <v>32.7</v>
      </c>
      <c r="E37" s="11">
        <v>25.6</v>
      </c>
      <c r="F37" s="13">
        <v>-0.8</v>
      </c>
      <c r="G37" s="11">
        <v>26.7</v>
      </c>
    </row>
    <row r="38" spans="1:7" ht="13.5" customHeight="1">
      <c r="A38" s="7" t="s">
        <v>86</v>
      </c>
      <c r="B38" s="8" t="s">
        <v>23</v>
      </c>
      <c r="C38" s="11">
        <v>16.3</v>
      </c>
      <c r="D38" s="11">
        <v>29.9</v>
      </c>
      <c r="E38" s="11">
        <v>22.7</v>
      </c>
      <c r="F38" s="13">
        <v>0.5</v>
      </c>
      <c r="G38" s="11">
        <v>23.7</v>
      </c>
    </row>
    <row r="39" spans="1:7" ht="12.75" customHeight="1">
      <c r="A39" s="7" t="s">
        <v>26</v>
      </c>
      <c r="B39" s="9" t="s">
        <v>27</v>
      </c>
      <c r="C39" s="11">
        <v>41.5</v>
      </c>
      <c r="D39" s="11">
        <v>79.9</v>
      </c>
      <c r="E39" s="11">
        <v>56.2</v>
      </c>
      <c r="F39" s="13" t="s">
        <v>39</v>
      </c>
      <c r="G39" s="11">
        <v>54.9</v>
      </c>
    </row>
    <row r="40" spans="1:7" ht="12.75" customHeight="1">
      <c r="A40" s="7" t="s">
        <v>80</v>
      </c>
      <c r="B40" s="9" t="s">
        <v>27</v>
      </c>
      <c r="C40" s="11">
        <v>55.5</v>
      </c>
      <c r="D40" s="11">
        <v>79</v>
      </c>
      <c r="E40" s="11">
        <v>65.4</v>
      </c>
      <c r="F40" s="13">
        <v>-0.7</v>
      </c>
      <c r="G40" s="11">
        <v>61.8</v>
      </c>
    </row>
    <row r="41" spans="1:7" ht="12" customHeight="1">
      <c r="A41" s="7" t="s">
        <v>91</v>
      </c>
      <c r="B41" s="8" t="s">
        <v>9</v>
      </c>
      <c r="C41" s="11">
        <v>99</v>
      </c>
      <c r="D41" s="11">
        <v>199</v>
      </c>
      <c r="E41" s="11">
        <v>154.8</v>
      </c>
      <c r="F41" s="13">
        <v>-25</v>
      </c>
      <c r="G41" s="11">
        <v>179.8</v>
      </c>
    </row>
    <row r="42" spans="1:7" ht="11.25" customHeight="1">
      <c r="A42" s="7" t="s">
        <v>92</v>
      </c>
      <c r="B42" s="8" t="s">
        <v>9</v>
      </c>
      <c r="C42" s="11">
        <v>160</v>
      </c>
      <c r="D42" s="11">
        <v>287</v>
      </c>
      <c r="E42" s="11">
        <v>234.4</v>
      </c>
      <c r="F42" s="13">
        <v>-20.1</v>
      </c>
      <c r="G42" s="11">
        <v>249.6</v>
      </c>
    </row>
    <row r="43" spans="1:7" ht="12.75">
      <c r="A43" s="7" t="s">
        <v>93</v>
      </c>
      <c r="B43" s="8" t="s">
        <v>9</v>
      </c>
      <c r="C43" s="11">
        <v>142</v>
      </c>
      <c r="D43" s="11">
        <v>189</v>
      </c>
      <c r="E43" s="11">
        <v>169.3</v>
      </c>
      <c r="F43" s="13">
        <v>4.9</v>
      </c>
      <c r="G43" s="11">
        <v>169.3</v>
      </c>
    </row>
    <row r="44" spans="1:7" ht="13.5" customHeight="1">
      <c r="A44" s="7" t="s">
        <v>101</v>
      </c>
      <c r="B44" s="8" t="s">
        <v>9</v>
      </c>
      <c r="C44" s="11">
        <v>136</v>
      </c>
      <c r="D44" s="11">
        <v>136</v>
      </c>
      <c r="E44" s="11">
        <v>136</v>
      </c>
      <c r="F44" s="13">
        <v>21.5</v>
      </c>
      <c r="G44" s="11">
        <v>112.1</v>
      </c>
    </row>
    <row r="45" spans="1:7" ht="12.75" customHeight="1">
      <c r="A45" s="57" t="s">
        <v>105</v>
      </c>
      <c r="B45" s="58"/>
      <c r="C45" s="58"/>
      <c r="D45" s="58"/>
      <c r="E45" s="58"/>
      <c r="F45" s="58"/>
      <c r="G45" s="59"/>
    </row>
    <row r="46" spans="1:7" ht="12" customHeight="1">
      <c r="A46" s="7" t="s">
        <v>30</v>
      </c>
      <c r="B46" s="8" t="s">
        <v>9</v>
      </c>
      <c r="C46" s="11">
        <v>70</v>
      </c>
      <c r="D46" s="11">
        <v>195</v>
      </c>
      <c r="E46" s="11">
        <v>165.7</v>
      </c>
      <c r="F46" s="13">
        <v>-16.4</v>
      </c>
      <c r="G46" s="11">
        <v>177.7</v>
      </c>
    </row>
    <row r="47" spans="1:7" ht="12" customHeight="1">
      <c r="A47" s="7" t="s">
        <v>81</v>
      </c>
      <c r="B47" s="8" t="s">
        <v>9</v>
      </c>
      <c r="C47" s="11">
        <v>195</v>
      </c>
      <c r="D47" s="11">
        <v>350</v>
      </c>
      <c r="E47" s="11">
        <v>270.9</v>
      </c>
      <c r="F47" s="13">
        <v>18.1</v>
      </c>
      <c r="G47" s="11">
        <v>276.8</v>
      </c>
    </row>
    <row r="48" spans="1:7" ht="11.25" customHeight="1">
      <c r="A48" s="7" t="s">
        <v>82</v>
      </c>
      <c r="B48" s="8" t="s">
        <v>9</v>
      </c>
      <c r="C48" s="11">
        <v>100</v>
      </c>
      <c r="D48" s="11">
        <v>230</v>
      </c>
      <c r="E48" s="11">
        <v>170.1</v>
      </c>
      <c r="F48" s="13">
        <v>-5.2</v>
      </c>
      <c r="G48" s="11">
        <v>172.6</v>
      </c>
    </row>
    <row r="49" spans="1:7" ht="12.75" customHeight="1">
      <c r="A49" s="7" t="s">
        <v>83</v>
      </c>
      <c r="B49" s="8" t="s">
        <v>9</v>
      </c>
      <c r="C49" s="11">
        <v>220</v>
      </c>
      <c r="D49" s="11">
        <v>300</v>
      </c>
      <c r="E49" s="11">
        <v>255.6</v>
      </c>
      <c r="F49" s="13">
        <v>11.6</v>
      </c>
      <c r="G49" s="11">
        <v>254</v>
      </c>
    </row>
    <row r="50" spans="1:7" ht="13.5" customHeight="1">
      <c r="A50" s="7" t="s">
        <v>111</v>
      </c>
      <c r="B50" s="8" t="s">
        <v>9</v>
      </c>
      <c r="C50" s="11">
        <v>90</v>
      </c>
      <c r="D50" s="11">
        <v>115.5</v>
      </c>
      <c r="E50" s="11">
        <v>106.7</v>
      </c>
      <c r="F50" s="13">
        <v>2</v>
      </c>
      <c r="G50" s="11">
        <v>96.4</v>
      </c>
    </row>
    <row r="51" spans="1:7" ht="13.5" customHeight="1">
      <c r="A51" s="7" t="s">
        <v>112</v>
      </c>
      <c r="B51" s="8" t="s">
        <v>9</v>
      </c>
      <c r="C51" s="11">
        <v>99.5</v>
      </c>
      <c r="D51" s="11">
        <v>116.9</v>
      </c>
      <c r="E51" s="11">
        <v>111.9</v>
      </c>
      <c r="F51" s="13">
        <v>1.6</v>
      </c>
      <c r="G51" s="11">
        <v>110.3</v>
      </c>
    </row>
    <row r="52" spans="1:7" ht="12.75" customHeight="1">
      <c r="A52" s="7" t="s">
        <v>79</v>
      </c>
      <c r="B52" s="8" t="s">
        <v>9</v>
      </c>
      <c r="C52" s="11">
        <v>50</v>
      </c>
      <c r="D52" s="11">
        <v>98</v>
      </c>
      <c r="E52" s="11">
        <v>77.2</v>
      </c>
      <c r="F52" s="13">
        <v>9.4</v>
      </c>
      <c r="G52" s="11">
        <v>71.7</v>
      </c>
    </row>
    <row r="53" spans="1:7" ht="12.75" customHeight="1">
      <c r="A53" s="7" t="s">
        <v>113</v>
      </c>
      <c r="B53" s="8" t="s">
        <v>9</v>
      </c>
      <c r="C53" s="11">
        <v>89.5</v>
      </c>
      <c r="D53" s="11">
        <v>138</v>
      </c>
      <c r="E53" s="11">
        <v>115.8</v>
      </c>
      <c r="F53" s="13">
        <v>-2.2</v>
      </c>
      <c r="G53" s="11">
        <v>112.6</v>
      </c>
    </row>
    <row r="54" spans="1:7" ht="12.75" customHeight="1">
      <c r="A54" s="7" t="s">
        <v>114</v>
      </c>
      <c r="B54" s="8" t="s">
        <v>9</v>
      </c>
      <c r="C54" s="11">
        <v>110</v>
      </c>
      <c r="D54" s="11">
        <v>128.9</v>
      </c>
      <c r="E54" s="11">
        <v>121.3</v>
      </c>
      <c r="F54" s="13">
        <v>-1.5</v>
      </c>
      <c r="G54" s="11">
        <v>122.8</v>
      </c>
    </row>
    <row r="55" spans="1:7" ht="12.75" customHeight="1">
      <c r="A55" s="7" t="s">
        <v>88</v>
      </c>
      <c r="B55" s="8" t="s">
        <v>23</v>
      </c>
      <c r="C55" s="11">
        <v>24</v>
      </c>
      <c r="D55" s="11">
        <v>34</v>
      </c>
      <c r="E55" s="11">
        <v>31.2</v>
      </c>
      <c r="F55" s="13">
        <v>2.2</v>
      </c>
      <c r="G55" s="11">
        <v>30.4</v>
      </c>
    </row>
    <row r="56" spans="1:7" ht="12.75" customHeight="1">
      <c r="A56" s="7" t="s">
        <v>87</v>
      </c>
      <c r="B56" s="8" t="s">
        <v>23</v>
      </c>
      <c r="C56" s="11">
        <v>20</v>
      </c>
      <c r="D56" s="11">
        <v>35</v>
      </c>
      <c r="E56" s="11">
        <v>27.8</v>
      </c>
      <c r="F56" s="13">
        <v>1.4</v>
      </c>
      <c r="G56" s="11">
        <v>27.9</v>
      </c>
    </row>
    <row r="57" spans="1:7" ht="12.75" customHeight="1">
      <c r="A57" s="7" t="s">
        <v>86</v>
      </c>
      <c r="B57" s="8" t="s">
        <v>23</v>
      </c>
      <c r="C57" s="11">
        <v>14</v>
      </c>
      <c r="D57" s="11">
        <v>21</v>
      </c>
      <c r="E57" s="11">
        <v>19.3</v>
      </c>
      <c r="F57" s="13">
        <v>-2.2</v>
      </c>
      <c r="G57" s="11">
        <v>21.3</v>
      </c>
    </row>
    <row r="58" spans="1:7" ht="11.25" customHeight="1">
      <c r="A58" s="7" t="s">
        <v>84</v>
      </c>
      <c r="B58" s="8" t="s">
        <v>27</v>
      </c>
      <c r="C58" s="11">
        <v>38</v>
      </c>
      <c r="D58" s="11">
        <v>72</v>
      </c>
      <c r="E58" s="11">
        <v>53.4</v>
      </c>
      <c r="F58" s="13">
        <v>1.6</v>
      </c>
      <c r="G58" s="11">
        <v>51.8</v>
      </c>
    </row>
    <row r="59" spans="1:7" ht="12" customHeight="1">
      <c r="A59" s="7" t="s">
        <v>85</v>
      </c>
      <c r="B59" s="8" t="s">
        <v>27</v>
      </c>
      <c r="C59" s="11">
        <v>38</v>
      </c>
      <c r="D59" s="11">
        <v>76</v>
      </c>
      <c r="E59" s="11">
        <v>59.7</v>
      </c>
      <c r="F59" s="13">
        <v>6.1</v>
      </c>
      <c r="G59" s="11">
        <v>53.6</v>
      </c>
    </row>
    <row r="60" spans="1:7" ht="13.5" customHeight="1">
      <c r="A60" s="7" t="s">
        <v>91</v>
      </c>
      <c r="B60" s="8" t="s">
        <v>9</v>
      </c>
      <c r="C60" s="11">
        <v>115</v>
      </c>
      <c r="D60" s="11">
        <v>235</v>
      </c>
      <c r="E60" s="11">
        <v>176.8</v>
      </c>
      <c r="F60" s="13">
        <v>-13.9</v>
      </c>
      <c r="G60" s="11">
        <v>186</v>
      </c>
    </row>
    <row r="61" spans="1:7" ht="12.75" customHeight="1">
      <c r="A61" s="7" t="s">
        <v>92</v>
      </c>
      <c r="B61" s="8" t="s">
        <v>9</v>
      </c>
      <c r="C61" s="11">
        <v>95</v>
      </c>
      <c r="D61" s="11">
        <v>270</v>
      </c>
      <c r="E61" s="11">
        <v>234.9</v>
      </c>
      <c r="F61" s="13">
        <v>-21.1</v>
      </c>
      <c r="G61" s="11">
        <v>244.6</v>
      </c>
    </row>
    <row r="62" spans="1:7" ht="12.75">
      <c r="A62" s="7" t="s">
        <v>93</v>
      </c>
      <c r="B62" s="8" t="s">
        <v>9</v>
      </c>
      <c r="C62" s="11">
        <v>115</v>
      </c>
      <c r="D62" s="11">
        <v>205</v>
      </c>
      <c r="E62" s="11">
        <v>170.1</v>
      </c>
      <c r="F62" s="13">
        <v>-10.8</v>
      </c>
      <c r="G62" s="11">
        <v>181.1</v>
      </c>
    </row>
    <row r="63" spans="1:7" ht="11.25" customHeight="1">
      <c r="A63" s="7" t="s">
        <v>101</v>
      </c>
      <c r="B63" s="8" t="s">
        <v>9</v>
      </c>
      <c r="C63" s="11">
        <v>116</v>
      </c>
      <c r="D63" s="11">
        <v>127</v>
      </c>
      <c r="E63" s="11">
        <v>123.3</v>
      </c>
      <c r="F63" s="13">
        <v>-16.4</v>
      </c>
      <c r="G63" s="11">
        <v>137.8</v>
      </c>
    </row>
    <row r="64" ht="15.75">
      <c r="A64" s="3"/>
    </row>
    <row r="65" spans="1:6" ht="21.75" customHeight="1">
      <c r="A65" s="64" t="s">
        <v>100</v>
      </c>
      <c r="B65" s="64"/>
      <c r="C65" s="64"/>
      <c r="D65" s="64"/>
      <c r="E65" s="64"/>
      <c r="F65" s="64"/>
    </row>
    <row r="92" ht="15.75">
      <c r="A92" s="3"/>
    </row>
    <row r="93" ht="15.75">
      <c r="A93" s="3"/>
    </row>
    <row r="94" ht="15.75">
      <c r="A94" s="6"/>
    </row>
    <row r="95" ht="15.75">
      <c r="A95" s="6"/>
    </row>
    <row r="96" ht="15.75">
      <c r="A96" s="6"/>
    </row>
    <row r="97" ht="15.75">
      <c r="A97" s="6"/>
    </row>
    <row r="98" ht="15.75">
      <c r="A98" s="6"/>
    </row>
    <row r="99" ht="15.75">
      <c r="A99" s="6"/>
    </row>
    <row r="100" ht="15.75">
      <c r="A100" s="6"/>
    </row>
    <row r="101" ht="15.75">
      <c r="A101" s="6"/>
    </row>
    <row r="102" ht="15.75">
      <c r="A102" s="6"/>
    </row>
    <row r="103" ht="15.75">
      <c r="A103" s="6"/>
    </row>
    <row r="104" ht="15.75">
      <c r="A104" s="6"/>
    </row>
    <row r="105" ht="15.75">
      <c r="A105" s="6"/>
    </row>
    <row r="106" ht="15.75">
      <c r="A106" s="6"/>
    </row>
    <row r="107" ht="15.75">
      <c r="A107" s="6"/>
    </row>
    <row r="108" spans="1:6" ht="12.75">
      <c r="A108" s="4"/>
      <c r="B108" s="4"/>
      <c r="C108" s="4"/>
      <c r="D108" s="4"/>
      <c r="E108" s="4"/>
      <c r="F108" s="4"/>
    </row>
    <row r="109" ht="15.75">
      <c r="A109" s="3"/>
    </row>
  </sheetData>
  <sheetProtection/>
  <mergeCells count="6">
    <mergeCell ref="A45:G45"/>
    <mergeCell ref="A7:G7"/>
    <mergeCell ref="A10:G10"/>
    <mergeCell ref="A21:G21"/>
    <mergeCell ref="A31:G31"/>
    <mergeCell ref="A65:F65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56"/>
  <sheetViews>
    <sheetView view="pageBreakPreview" zoomScaleSheetLayoutView="100" zoomScalePageLayoutView="0" workbookViewId="0" topLeftCell="A22">
      <selection activeCell="M33" sqref="M33"/>
    </sheetView>
  </sheetViews>
  <sheetFormatPr defaultColWidth="9.140625" defaultRowHeight="12.75"/>
  <cols>
    <col min="1" max="1" width="23.8515625" style="0" customWidth="1"/>
    <col min="2" max="2" width="7.57421875" style="0" customWidth="1"/>
    <col min="3" max="3" width="12.140625" style="0" customWidth="1"/>
    <col min="4" max="4" width="7.421875" style="0" customWidth="1"/>
    <col min="5" max="5" width="12.00390625" style="0" customWidth="1"/>
    <col min="6" max="6" width="7.421875" style="0" customWidth="1"/>
    <col min="7" max="7" width="8.7109375" style="0" customWidth="1"/>
    <col min="8" max="8" width="8.00390625" style="0" customWidth="1"/>
  </cols>
  <sheetData>
    <row r="7" spans="1:8" ht="15.75">
      <c r="A7" s="68" t="s">
        <v>31</v>
      </c>
      <c r="B7" s="68"/>
      <c r="C7" s="68"/>
      <c r="D7" s="68"/>
      <c r="E7" s="68"/>
      <c r="F7" s="68"/>
      <c r="G7" s="68"/>
      <c r="H7" s="68"/>
    </row>
    <row r="8" spans="1:8" ht="15.75">
      <c r="A8" s="69" t="s">
        <v>116</v>
      </c>
      <c r="B8" s="69"/>
      <c r="C8" s="69"/>
      <c r="D8" s="69"/>
      <c r="E8" s="69"/>
      <c r="F8" s="69"/>
      <c r="G8" s="69"/>
      <c r="H8" s="69"/>
    </row>
    <row r="9" spans="1:8" ht="11.25" customHeight="1">
      <c r="A9" s="67" t="s">
        <v>1</v>
      </c>
      <c r="B9" s="67" t="s">
        <v>2</v>
      </c>
      <c r="C9" s="70" t="s">
        <v>32</v>
      </c>
      <c r="D9" s="71"/>
      <c r="E9" s="71"/>
      <c r="F9" s="71"/>
      <c r="G9" s="71"/>
      <c r="H9" s="72"/>
    </row>
    <row r="10" spans="1:8" ht="18" customHeight="1">
      <c r="A10" s="67"/>
      <c r="B10" s="67"/>
      <c r="C10" s="65" t="s">
        <v>33</v>
      </c>
      <c r="D10" s="66"/>
      <c r="E10" s="65" t="s">
        <v>34</v>
      </c>
      <c r="F10" s="66"/>
      <c r="G10" s="65" t="s">
        <v>35</v>
      </c>
      <c r="H10" s="66"/>
    </row>
    <row r="11" spans="1:10" ht="47.25" customHeight="1">
      <c r="A11" s="22" t="s">
        <v>36</v>
      </c>
      <c r="B11" s="67"/>
      <c r="C11" s="42" t="s">
        <v>38</v>
      </c>
      <c r="D11" s="33" t="s">
        <v>37</v>
      </c>
      <c r="E11" s="42" t="s">
        <v>38</v>
      </c>
      <c r="F11" s="33" t="s">
        <v>37</v>
      </c>
      <c r="G11" s="42" t="s">
        <v>38</v>
      </c>
      <c r="H11" s="33" t="s">
        <v>37</v>
      </c>
      <c r="J11" s="26"/>
    </row>
    <row r="12" spans="1:8" ht="43.5" customHeight="1">
      <c r="A12" s="23" t="s">
        <v>96</v>
      </c>
      <c r="B12" s="36" t="s">
        <v>9</v>
      </c>
      <c r="C12" s="35" t="s">
        <v>39</v>
      </c>
      <c r="D12" s="33" t="s">
        <v>39</v>
      </c>
      <c r="E12" s="35">
        <v>58</v>
      </c>
      <c r="F12" s="33" t="s">
        <v>39</v>
      </c>
      <c r="G12" s="35">
        <v>55</v>
      </c>
      <c r="H12" s="33" t="s">
        <v>39</v>
      </c>
    </row>
    <row r="13" spans="1:8" ht="42.75" customHeight="1">
      <c r="A13" s="23" t="s">
        <v>98</v>
      </c>
      <c r="B13" s="36" t="s">
        <v>9</v>
      </c>
      <c r="C13" s="35" t="s">
        <v>39</v>
      </c>
      <c r="D13" s="33" t="s">
        <v>39</v>
      </c>
      <c r="E13" s="27">
        <v>56</v>
      </c>
      <c r="F13" s="21" t="s">
        <v>39</v>
      </c>
      <c r="G13" s="27">
        <v>54</v>
      </c>
      <c r="H13" s="33" t="s">
        <v>39</v>
      </c>
    </row>
    <row r="14" spans="1:12" ht="35.25" customHeight="1">
      <c r="A14" s="23" t="s">
        <v>40</v>
      </c>
      <c r="B14" s="36" t="s">
        <v>9</v>
      </c>
      <c r="C14" s="35" t="s">
        <v>39</v>
      </c>
      <c r="D14" s="21" t="s">
        <v>39</v>
      </c>
      <c r="E14" s="27">
        <v>50</v>
      </c>
      <c r="F14" s="21" t="s">
        <v>39</v>
      </c>
      <c r="G14" s="27">
        <v>50</v>
      </c>
      <c r="H14" s="33" t="s">
        <v>39</v>
      </c>
      <c r="K14" s="46"/>
      <c r="L14" s="46"/>
    </row>
    <row r="15" spans="1:12" ht="35.25" customHeight="1">
      <c r="A15" s="23" t="s">
        <v>44</v>
      </c>
      <c r="B15" s="34" t="s">
        <v>9</v>
      </c>
      <c r="C15" s="35">
        <v>52</v>
      </c>
      <c r="D15" s="21" t="s">
        <v>39</v>
      </c>
      <c r="E15" s="27">
        <v>56</v>
      </c>
      <c r="F15" s="21" t="s">
        <v>39</v>
      </c>
      <c r="G15" s="27">
        <v>55</v>
      </c>
      <c r="H15" s="33" t="s">
        <v>39</v>
      </c>
      <c r="K15" s="46"/>
      <c r="L15" s="46"/>
    </row>
    <row r="16" spans="1:12" ht="35.25" customHeight="1">
      <c r="A16" s="23" t="s">
        <v>45</v>
      </c>
      <c r="B16" s="34" t="s">
        <v>9</v>
      </c>
      <c r="C16" s="35">
        <v>48</v>
      </c>
      <c r="D16" s="21" t="s">
        <v>39</v>
      </c>
      <c r="E16" s="27">
        <v>50</v>
      </c>
      <c r="F16" s="21" t="s">
        <v>39</v>
      </c>
      <c r="G16" s="27">
        <v>49</v>
      </c>
      <c r="H16" s="33" t="s">
        <v>39</v>
      </c>
      <c r="K16" s="46"/>
      <c r="L16" s="46"/>
    </row>
    <row r="17" spans="1:8" ht="36.75" customHeight="1">
      <c r="A17" s="23" t="s">
        <v>41</v>
      </c>
      <c r="B17" s="34" t="s">
        <v>9</v>
      </c>
      <c r="C17" s="35">
        <v>50</v>
      </c>
      <c r="D17" s="21" t="s">
        <v>39</v>
      </c>
      <c r="E17" s="27">
        <v>48</v>
      </c>
      <c r="F17" s="21" t="s">
        <v>39</v>
      </c>
      <c r="G17" s="27">
        <v>44</v>
      </c>
      <c r="H17" s="33" t="s">
        <v>39</v>
      </c>
    </row>
    <row r="18" spans="1:8" ht="33.75" customHeight="1">
      <c r="A18" s="23" t="s">
        <v>42</v>
      </c>
      <c r="B18" s="34" t="s">
        <v>9</v>
      </c>
      <c r="C18" s="35">
        <v>46</v>
      </c>
      <c r="D18" s="21" t="s">
        <v>39</v>
      </c>
      <c r="E18" s="27">
        <v>43</v>
      </c>
      <c r="F18" s="21" t="s">
        <v>39</v>
      </c>
      <c r="G18" s="27">
        <v>40</v>
      </c>
      <c r="H18" s="33" t="s">
        <v>39</v>
      </c>
    </row>
    <row r="19" spans="1:8" ht="36.75" customHeight="1">
      <c r="A19" s="23" t="s">
        <v>43</v>
      </c>
      <c r="B19" s="34" t="s">
        <v>9</v>
      </c>
      <c r="C19" s="35">
        <v>41</v>
      </c>
      <c r="D19" s="21" t="s">
        <v>39</v>
      </c>
      <c r="E19" s="27">
        <v>40</v>
      </c>
      <c r="F19" s="21" t="s">
        <v>39</v>
      </c>
      <c r="G19" s="27">
        <v>36</v>
      </c>
      <c r="H19" s="33" t="s">
        <v>39</v>
      </c>
    </row>
    <row r="20" spans="1:8" ht="24.75" customHeight="1">
      <c r="A20" s="23" t="s">
        <v>97</v>
      </c>
      <c r="B20" s="34" t="s">
        <v>9</v>
      </c>
      <c r="C20" s="35">
        <v>84</v>
      </c>
      <c r="D20" s="21" t="s">
        <v>39</v>
      </c>
      <c r="E20" s="27" t="s">
        <v>39</v>
      </c>
      <c r="F20" s="21" t="s">
        <v>39</v>
      </c>
      <c r="G20" s="27" t="s">
        <v>39</v>
      </c>
      <c r="H20" s="33" t="s">
        <v>39</v>
      </c>
    </row>
    <row r="21" spans="1:8" ht="20.25" customHeight="1">
      <c r="A21" s="23" t="s">
        <v>46</v>
      </c>
      <c r="B21" s="34" t="s">
        <v>9</v>
      </c>
      <c r="C21" s="35">
        <v>62</v>
      </c>
      <c r="D21" s="21" t="s">
        <v>39</v>
      </c>
      <c r="E21" s="27">
        <v>60</v>
      </c>
      <c r="F21" s="21" t="s">
        <v>39</v>
      </c>
      <c r="G21" s="27">
        <v>60</v>
      </c>
      <c r="H21" s="33" t="s">
        <v>39</v>
      </c>
    </row>
    <row r="22" spans="1:8" ht="16.5" customHeight="1">
      <c r="A22" s="23" t="s">
        <v>47</v>
      </c>
      <c r="B22" s="34" t="s">
        <v>9</v>
      </c>
      <c r="C22" s="35">
        <v>60</v>
      </c>
      <c r="D22" s="21" t="s">
        <v>39</v>
      </c>
      <c r="E22" s="27">
        <v>60</v>
      </c>
      <c r="F22" s="21" t="s">
        <v>39</v>
      </c>
      <c r="G22" s="27">
        <v>60</v>
      </c>
      <c r="H22" s="33" t="s">
        <v>39</v>
      </c>
    </row>
    <row r="23" spans="1:8" ht="15.75" customHeight="1">
      <c r="A23" s="23" t="s">
        <v>48</v>
      </c>
      <c r="B23" s="34" t="s">
        <v>9</v>
      </c>
      <c r="C23" s="45">
        <v>50</v>
      </c>
      <c r="D23" s="21" t="s">
        <v>39</v>
      </c>
      <c r="E23" s="27">
        <v>50</v>
      </c>
      <c r="F23" s="21" t="s">
        <v>39</v>
      </c>
      <c r="G23" s="27">
        <v>42</v>
      </c>
      <c r="H23" s="33" t="s">
        <v>39</v>
      </c>
    </row>
    <row r="24" spans="1:8" ht="20.25" customHeight="1">
      <c r="A24" s="23" t="s">
        <v>15</v>
      </c>
      <c r="B24" s="34" t="s">
        <v>9</v>
      </c>
      <c r="C24" s="44" t="s">
        <v>39</v>
      </c>
      <c r="D24" s="33" t="s">
        <v>39</v>
      </c>
      <c r="E24" s="31">
        <v>50</v>
      </c>
      <c r="F24" s="21" t="s">
        <v>39</v>
      </c>
      <c r="G24" s="28" t="s">
        <v>39</v>
      </c>
      <c r="H24" s="21" t="s">
        <v>39</v>
      </c>
    </row>
    <row r="25" spans="1:8" ht="21" customHeight="1">
      <c r="A25" s="75" t="s">
        <v>49</v>
      </c>
      <c r="B25" s="76"/>
      <c r="C25" s="76"/>
      <c r="D25" s="76"/>
      <c r="E25" s="76"/>
      <c r="F25" s="76"/>
      <c r="G25" s="76"/>
      <c r="H25" s="77"/>
    </row>
    <row r="26" spans="1:8" ht="21" customHeight="1">
      <c r="A26" s="30" t="s">
        <v>1</v>
      </c>
      <c r="B26" s="30" t="s">
        <v>50</v>
      </c>
      <c r="C26" s="73" t="s">
        <v>33</v>
      </c>
      <c r="D26" s="74"/>
      <c r="E26" s="73" t="s">
        <v>34</v>
      </c>
      <c r="F26" s="74"/>
      <c r="G26" s="73" t="s">
        <v>35</v>
      </c>
      <c r="H26" s="74"/>
    </row>
    <row r="27" spans="1:8" ht="21" customHeight="1">
      <c r="A27" s="30"/>
      <c r="B27" s="30"/>
      <c r="C27" s="54" t="s">
        <v>51</v>
      </c>
      <c r="D27" s="54" t="s">
        <v>52</v>
      </c>
      <c r="E27" s="54" t="s">
        <v>51</v>
      </c>
      <c r="F27" s="54" t="s">
        <v>52</v>
      </c>
      <c r="G27" s="54" t="s">
        <v>51</v>
      </c>
      <c r="H27" s="54" t="s">
        <v>52</v>
      </c>
    </row>
    <row r="28" spans="1:8" ht="15" customHeight="1">
      <c r="A28" s="25" t="s">
        <v>53</v>
      </c>
      <c r="B28" s="24" t="s">
        <v>9</v>
      </c>
      <c r="C28" s="24" t="s">
        <v>39</v>
      </c>
      <c r="D28" s="24" t="s">
        <v>39</v>
      </c>
      <c r="E28" s="24" t="s">
        <v>39</v>
      </c>
      <c r="F28" s="24" t="s">
        <v>39</v>
      </c>
      <c r="G28" s="54">
        <v>170</v>
      </c>
      <c r="H28" s="54" t="s">
        <v>39</v>
      </c>
    </row>
    <row r="29" spans="1:8" ht="15.75" customHeight="1">
      <c r="A29" s="25" t="s">
        <v>54</v>
      </c>
      <c r="B29" s="24" t="s">
        <v>9</v>
      </c>
      <c r="C29" s="24" t="s">
        <v>39</v>
      </c>
      <c r="D29" s="24" t="s">
        <v>39</v>
      </c>
      <c r="E29" s="24" t="s">
        <v>39</v>
      </c>
      <c r="F29" s="24" t="s">
        <v>39</v>
      </c>
      <c r="G29" s="54">
        <v>155</v>
      </c>
      <c r="H29" s="54" t="s">
        <v>39</v>
      </c>
    </row>
    <row r="30" spans="1:15" ht="15" customHeight="1">
      <c r="A30" s="25" t="s">
        <v>55</v>
      </c>
      <c r="B30" s="24" t="s">
        <v>9</v>
      </c>
      <c r="C30" s="54" t="s">
        <v>39</v>
      </c>
      <c r="D30" s="54" t="s">
        <v>39</v>
      </c>
      <c r="E30" s="55">
        <v>280</v>
      </c>
      <c r="F30" s="54" t="s">
        <v>39</v>
      </c>
      <c r="G30" s="54">
        <v>245</v>
      </c>
      <c r="H30" s="54" t="s">
        <v>39</v>
      </c>
      <c r="O30" s="26"/>
    </row>
    <row r="31" spans="1:8" ht="15.75" customHeight="1">
      <c r="A31" s="25" t="s">
        <v>19</v>
      </c>
      <c r="B31" s="24" t="s">
        <v>9</v>
      </c>
      <c r="C31" s="54" t="s">
        <v>39</v>
      </c>
      <c r="D31" s="54" t="s">
        <v>39</v>
      </c>
      <c r="E31" s="55">
        <v>260</v>
      </c>
      <c r="F31" s="54" t="s">
        <v>39</v>
      </c>
      <c r="G31" s="54">
        <v>223</v>
      </c>
      <c r="H31" s="54" t="s">
        <v>39</v>
      </c>
    </row>
    <row r="32" spans="1:8" ht="17.25" customHeight="1">
      <c r="A32" s="25" t="s">
        <v>56</v>
      </c>
      <c r="B32" s="24" t="s">
        <v>9</v>
      </c>
      <c r="C32" s="24">
        <v>62.8</v>
      </c>
      <c r="D32" s="24">
        <v>199.9</v>
      </c>
      <c r="E32" s="54">
        <v>68</v>
      </c>
      <c r="F32" s="54">
        <v>186</v>
      </c>
      <c r="G32" s="56">
        <v>65</v>
      </c>
      <c r="H32" s="56">
        <v>208</v>
      </c>
    </row>
    <row r="33" spans="1:8" ht="15" customHeight="1">
      <c r="A33" s="25" t="s">
        <v>28</v>
      </c>
      <c r="B33" s="24" t="s">
        <v>9</v>
      </c>
      <c r="C33" s="24">
        <v>96.7</v>
      </c>
      <c r="D33" s="24">
        <v>417.3</v>
      </c>
      <c r="E33" s="54">
        <v>83</v>
      </c>
      <c r="F33" s="54">
        <v>305</v>
      </c>
      <c r="G33" s="56">
        <v>90</v>
      </c>
      <c r="H33" s="56">
        <v>248</v>
      </c>
    </row>
    <row r="34" spans="1:8" ht="15" customHeight="1">
      <c r="A34" s="25" t="s">
        <v>29</v>
      </c>
      <c r="B34" s="24" t="s">
        <v>9</v>
      </c>
      <c r="C34" s="24">
        <v>77.2</v>
      </c>
      <c r="D34" s="24">
        <v>164.6</v>
      </c>
      <c r="E34" s="54">
        <v>85</v>
      </c>
      <c r="F34" s="54">
        <v>153</v>
      </c>
      <c r="G34" s="56">
        <v>75</v>
      </c>
      <c r="H34" s="56">
        <v>144</v>
      </c>
    </row>
    <row r="35" spans="1:8" ht="15">
      <c r="A35" s="25" t="s">
        <v>57</v>
      </c>
      <c r="B35" s="24" t="s">
        <v>9</v>
      </c>
      <c r="C35" s="24">
        <v>74.6</v>
      </c>
      <c r="D35" s="24">
        <v>159</v>
      </c>
      <c r="E35" s="54">
        <v>70</v>
      </c>
      <c r="F35" s="54">
        <v>155</v>
      </c>
      <c r="G35" s="56">
        <v>108</v>
      </c>
      <c r="H35" s="56">
        <v>175</v>
      </c>
    </row>
    <row r="36" spans="1:8" ht="30.75" customHeight="1">
      <c r="A36" s="25" t="s">
        <v>58</v>
      </c>
      <c r="B36" s="24" t="s">
        <v>59</v>
      </c>
      <c r="C36" s="24" t="s">
        <v>39</v>
      </c>
      <c r="D36" s="24" t="s">
        <v>39</v>
      </c>
      <c r="E36" s="54">
        <v>48</v>
      </c>
      <c r="F36" s="54">
        <v>52</v>
      </c>
      <c r="G36" s="56" t="s">
        <v>39</v>
      </c>
      <c r="H36" s="56" t="s">
        <v>39</v>
      </c>
    </row>
    <row r="37" spans="1:8" ht="16.5" customHeight="1">
      <c r="A37" s="25" t="s">
        <v>60</v>
      </c>
      <c r="B37" s="24" t="s">
        <v>59</v>
      </c>
      <c r="C37" s="24" t="s">
        <v>39</v>
      </c>
      <c r="D37" s="24" t="s">
        <v>39</v>
      </c>
      <c r="E37" s="54">
        <v>61</v>
      </c>
      <c r="F37" s="54">
        <f>E37</f>
        <v>61</v>
      </c>
      <c r="G37" s="56" t="s">
        <v>39</v>
      </c>
      <c r="H37" s="56" t="s">
        <v>39</v>
      </c>
    </row>
    <row r="38" spans="1:8" ht="15">
      <c r="A38" s="25" t="s">
        <v>61</v>
      </c>
      <c r="B38" s="24" t="s">
        <v>9</v>
      </c>
      <c r="C38" s="24" t="s">
        <v>39</v>
      </c>
      <c r="D38" s="24" t="s">
        <v>39</v>
      </c>
      <c r="E38" s="24" t="s">
        <v>39</v>
      </c>
      <c r="F38" s="24" t="s">
        <v>39</v>
      </c>
      <c r="G38" s="54">
        <v>160</v>
      </c>
      <c r="H38" s="54" t="s">
        <v>39</v>
      </c>
    </row>
    <row r="39" spans="1:8" ht="12.75">
      <c r="A39" s="18"/>
      <c r="B39" s="18"/>
      <c r="C39" s="19"/>
      <c r="D39" s="18"/>
      <c r="E39" s="18"/>
      <c r="F39" s="18"/>
      <c r="G39" s="18"/>
      <c r="H39" s="18"/>
    </row>
    <row r="40" spans="1:8" ht="30" customHeight="1" hidden="1">
      <c r="A40" s="20" t="s">
        <v>62</v>
      </c>
      <c r="B40" s="20"/>
      <c r="C40" s="20"/>
      <c r="D40" s="20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2">
    <mergeCell ref="C26:D26"/>
    <mergeCell ref="E26:F26"/>
    <mergeCell ref="G26:H26"/>
    <mergeCell ref="A25:H25"/>
    <mergeCell ref="E10:F10"/>
    <mergeCell ref="G10:H10"/>
    <mergeCell ref="A9:A10"/>
    <mergeCell ref="A7:H7"/>
    <mergeCell ref="A8:H8"/>
    <mergeCell ref="C9:H9"/>
    <mergeCell ref="B9:B11"/>
    <mergeCell ref="C10:D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26"/>
  <sheetViews>
    <sheetView view="pageBreakPreview" zoomScaleSheetLayoutView="100" zoomScalePageLayoutView="0" workbookViewId="0" topLeftCell="A7">
      <selection activeCell="L14" sqref="L14:M14"/>
    </sheetView>
  </sheetViews>
  <sheetFormatPr defaultColWidth="8.421875" defaultRowHeight="12.75"/>
  <cols>
    <col min="1" max="1" width="3.421875" style="0" customWidth="1"/>
    <col min="2" max="2" width="20.8515625" style="0" customWidth="1"/>
    <col min="3" max="3" width="6.00390625" style="0" customWidth="1"/>
    <col min="4" max="4" width="5.140625" style="0" customWidth="1"/>
    <col min="5" max="5" width="6.140625" style="0" customWidth="1"/>
    <col min="6" max="6" width="5.28125" style="0" customWidth="1"/>
    <col min="7" max="7" width="6.00390625" style="0" customWidth="1"/>
    <col min="8" max="8" width="5.00390625" style="0" customWidth="1"/>
    <col min="9" max="9" width="4.28125" style="0" customWidth="1"/>
    <col min="10" max="10" width="2.8515625" style="0" customWidth="1"/>
    <col min="11" max="11" width="4.57421875" style="0" customWidth="1"/>
    <col min="12" max="12" width="6.8515625" style="0" customWidth="1"/>
    <col min="13" max="13" width="6.00390625" style="0" customWidth="1"/>
    <col min="14" max="14" width="8.57421875" style="0" bestFit="1" customWidth="1"/>
    <col min="15" max="15" width="12.140625" style="0" customWidth="1"/>
  </cols>
  <sheetData>
    <row r="8" spans="1:13" ht="15.75">
      <c r="A8" s="68" t="s">
        <v>117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ht="12.75">
      <c r="A9" s="83" t="s">
        <v>102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</row>
    <row r="10" ht="12.75">
      <c r="A10" s="5"/>
    </row>
    <row r="11" spans="1:13" ht="16.5" customHeight="1">
      <c r="A11" s="80" t="s">
        <v>63</v>
      </c>
      <c r="B11" s="80" t="s">
        <v>64</v>
      </c>
      <c r="C11" s="89" t="s">
        <v>65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2" spans="1:13" ht="90" customHeight="1">
      <c r="A12" s="81"/>
      <c r="B12" s="81"/>
      <c r="C12" s="84" t="s">
        <v>66</v>
      </c>
      <c r="D12" s="85"/>
      <c r="E12" s="84" t="s">
        <v>67</v>
      </c>
      <c r="F12" s="85"/>
      <c r="G12" s="84" t="s">
        <v>68</v>
      </c>
      <c r="H12" s="85"/>
      <c r="I12" s="84" t="s">
        <v>69</v>
      </c>
      <c r="J12" s="86"/>
      <c r="K12" s="85"/>
      <c r="L12" s="84" t="s">
        <v>106</v>
      </c>
      <c r="M12" s="85"/>
    </row>
    <row r="13" spans="1:13" ht="54" customHeight="1">
      <c r="A13" s="82"/>
      <c r="B13" s="82"/>
      <c r="C13" s="15" t="s">
        <v>38</v>
      </c>
      <c r="D13" s="16" t="s">
        <v>70</v>
      </c>
      <c r="E13" s="15" t="s">
        <v>38</v>
      </c>
      <c r="F13" s="16" t="s">
        <v>70</v>
      </c>
      <c r="G13" s="15" t="s">
        <v>38</v>
      </c>
      <c r="H13" s="16" t="s">
        <v>70</v>
      </c>
      <c r="I13" s="84" t="s">
        <v>38</v>
      </c>
      <c r="J13" s="85"/>
      <c r="K13" s="16" t="s">
        <v>70</v>
      </c>
      <c r="L13" s="15" t="s">
        <v>38</v>
      </c>
      <c r="M13" s="16" t="s">
        <v>70</v>
      </c>
    </row>
    <row r="14" spans="1:13" ht="32.25" customHeight="1">
      <c r="A14" s="10">
        <v>1</v>
      </c>
      <c r="B14" s="17" t="s">
        <v>71</v>
      </c>
      <c r="C14" s="29">
        <v>58</v>
      </c>
      <c r="D14" s="21" t="s">
        <v>39</v>
      </c>
      <c r="E14" s="32">
        <v>61</v>
      </c>
      <c r="F14" s="33" t="s">
        <v>39</v>
      </c>
      <c r="G14" s="32" t="s">
        <v>39</v>
      </c>
      <c r="H14" s="32" t="s">
        <v>39</v>
      </c>
      <c r="I14" s="78">
        <v>70</v>
      </c>
      <c r="J14" s="79"/>
      <c r="K14" s="33" t="s">
        <v>39</v>
      </c>
      <c r="L14" s="29" t="s">
        <v>39</v>
      </c>
      <c r="M14" s="21" t="s">
        <v>39</v>
      </c>
    </row>
    <row r="15" spans="1:16" ht="38.25" customHeight="1">
      <c r="A15" s="10">
        <v>2</v>
      </c>
      <c r="B15" s="17" t="s">
        <v>89</v>
      </c>
      <c r="C15" s="32">
        <v>92</v>
      </c>
      <c r="D15" s="33" t="s">
        <v>39</v>
      </c>
      <c r="E15" s="32">
        <v>83</v>
      </c>
      <c r="F15" s="33" t="s">
        <v>39</v>
      </c>
      <c r="G15" s="32" t="s">
        <v>39</v>
      </c>
      <c r="H15" s="33" t="s">
        <v>39</v>
      </c>
      <c r="I15" s="78" t="s">
        <v>39</v>
      </c>
      <c r="J15" s="79"/>
      <c r="K15" s="33" t="s">
        <v>39</v>
      </c>
      <c r="L15" s="32">
        <v>95</v>
      </c>
      <c r="M15" s="33" t="s">
        <v>39</v>
      </c>
      <c r="O15" s="26"/>
      <c r="P15" s="26"/>
    </row>
    <row r="16" spans="1:15" ht="35.25" customHeight="1">
      <c r="A16" s="10">
        <v>3</v>
      </c>
      <c r="B16" s="17" t="s">
        <v>72</v>
      </c>
      <c r="C16" s="37">
        <v>19.5</v>
      </c>
      <c r="D16" s="33" t="s">
        <v>39</v>
      </c>
      <c r="E16" s="32">
        <v>19</v>
      </c>
      <c r="F16" s="33" t="s">
        <v>39</v>
      </c>
      <c r="G16" s="37" t="s">
        <v>39</v>
      </c>
      <c r="H16" s="33" t="s">
        <v>39</v>
      </c>
      <c r="I16" s="87">
        <v>19</v>
      </c>
      <c r="J16" s="88"/>
      <c r="K16" s="33" t="s">
        <v>39</v>
      </c>
      <c r="L16" s="32" t="s">
        <v>39</v>
      </c>
      <c r="M16" s="33" t="s">
        <v>39</v>
      </c>
      <c r="N16" s="41"/>
      <c r="O16" s="26"/>
    </row>
    <row r="17" spans="1:20" ht="47.25" customHeight="1">
      <c r="A17" s="10">
        <v>4</v>
      </c>
      <c r="B17" s="17" t="s">
        <v>73</v>
      </c>
      <c r="C17" s="37">
        <v>18</v>
      </c>
      <c r="D17" s="33" t="s">
        <v>39</v>
      </c>
      <c r="E17" s="32">
        <v>15</v>
      </c>
      <c r="F17" s="33" t="s">
        <v>39</v>
      </c>
      <c r="G17" s="37">
        <v>15</v>
      </c>
      <c r="H17" s="33" t="s">
        <v>39</v>
      </c>
      <c r="I17" s="87">
        <v>17</v>
      </c>
      <c r="J17" s="88"/>
      <c r="K17" s="33" t="s">
        <v>39</v>
      </c>
      <c r="L17" s="32">
        <v>20</v>
      </c>
      <c r="M17" s="33" t="s">
        <v>39</v>
      </c>
      <c r="N17" s="41"/>
      <c r="O17" s="43"/>
      <c r="P17" s="41"/>
      <c r="T17" s="26"/>
    </row>
    <row r="18" spans="1:16" ht="50.25" customHeight="1">
      <c r="A18" s="10">
        <v>5</v>
      </c>
      <c r="B18" s="17" t="s">
        <v>74</v>
      </c>
      <c r="C18" s="37" t="s">
        <v>39</v>
      </c>
      <c r="D18" s="33" t="s">
        <v>39</v>
      </c>
      <c r="E18" s="32">
        <v>12</v>
      </c>
      <c r="F18" s="33" t="s">
        <v>39</v>
      </c>
      <c r="G18" s="37" t="s">
        <v>39</v>
      </c>
      <c r="H18" s="33" t="s">
        <v>39</v>
      </c>
      <c r="I18" s="87">
        <v>14</v>
      </c>
      <c r="J18" s="88"/>
      <c r="K18" s="33" t="s">
        <v>39</v>
      </c>
      <c r="L18" s="32">
        <v>18</v>
      </c>
      <c r="M18" s="33" t="s">
        <v>39</v>
      </c>
      <c r="N18" s="41"/>
      <c r="O18" s="40"/>
      <c r="P18" s="41"/>
    </row>
    <row r="19" spans="1:14" ht="35.25" customHeight="1">
      <c r="A19" s="10">
        <v>6</v>
      </c>
      <c r="B19" s="17" t="s">
        <v>95</v>
      </c>
      <c r="C19" s="32">
        <v>87</v>
      </c>
      <c r="D19" s="33" t="s">
        <v>39</v>
      </c>
      <c r="E19" s="32">
        <v>91</v>
      </c>
      <c r="F19" s="33" t="s">
        <v>39</v>
      </c>
      <c r="G19" s="37" t="s">
        <v>39</v>
      </c>
      <c r="H19" s="38" t="s">
        <v>39</v>
      </c>
      <c r="I19" s="87" t="s">
        <v>39</v>
      </c>
      <c r="J19" s="88"/>
      <c r="K19" s="38" t="s">
        <v>39</v>
      </c>
      <c r="L19" s="32" t="s">
        <v>39</v>
      </c>
      <c r="M19" s="33" t="s">
        <v>39</v>
      </c>
      <c r="N19" s="39"/>
    </row>
    <row r="20" spans="1:13" ht="33.75" customHeight="1">
      <c r="A20" s="10">
        <v>7</v>
      </c>
      <c r="B20" s="17" t="s">
        <v>76</v>
      </c>
      <c r="C20" s="32">
        <v>43</v>
      </c>
      <c r="D20" s="33" t="s">
        <v>39</v>
      </c>
      <c r="E20" s="32">
        <v>38</v>
      </c>
      <c r="F20" s="33" t="s">
        <v>39</v>
      </c>
      <c r="G20" s="32">
        <v>45</v>
      </c>
      <c r="H20" s="33" t="s">
        <v>39</v>
      </c>
      <c r="I20" s="78" t="s">
        <v>39</v>
      </c>
      <c r="J20" s="79"/>
      <c r="K20" s="33" t="s">
        <v>39</v>
      </c>
      <c r="L20" s="32" t="s">
        <v>39</v>
      </c>
      <c r="M20" s="33" t="s">
        <v>39</v>
      </c>
    </row>
    <row r="21" spans="1:13" ht="33.75" customHeight="1">
      <c r="A21" s="10">
        <v>8</v>
      </c>
      <c r="B21" s="17" t="s">
        <v>77</v>
      </c>
      <c r="C21" s="32">
        <v>90</v>
      </c>
      <c r="D21" s="33" t="s">
        <v>39</v>
      </c>
      <c r="E21" s="32" t="s">
        <v>39</v>
      </c>
      <c r="F21" s="33" t="s">
        <v>39</v>
      </c>
      <c r="G21" s="32">
        <v>60</v>
      </c>
      <c r="H21" s="33" t="s">
        <v>39</v>
      </c>
      <c r="I21" s="78" t="s">
        <v>39</v>
      </c>
      <c r="J21" s="79"/>
      <c r="K21" s="33" t="s">
        <v>39</v>
      </c>
      <c r="L21" s="32" t="s">
        <v>39</v>
      </c>
      <c r="M21" s="33" t="s">
        <v>39</v>
      </c>
    </row>
    <row r="22" spans="1:13" ht="33" customHeight="1">
      <c r="A22" s="10">
        <v>9</v>
      </c>
      <c r="B22" s="17" t="s">
        <v>78</v>
      </c>
      <c r="C22" s="32">
        <v>116</v>
      </c>
      <c r="D22" s="33" t="s">
        <v>39</v>
      </c>
      <c r="E22" s="29" t="s">
        <v>39</v>
      </c>
      <c r="F22" s="33" t="s">
        <v>39</v>
      </c>
      <c r="G22" s="32" t="s">
        <v>39</v>
      </c>
      <c r="H22" s="33" t="s">
        <v>39</v>
      </c>
      <c r="I22" s="78" t="s">
        <v>39</v>
      </c>
      <c r="J22" s="79"/>
      <c r="K22" s="33" t="s">
        <v>39</v>
      </c>
      <c r="L22" s="32" t="s">
        <v>39</v>
      </c>
      <c r="M22" s="33" t="s">
        <v>39</v>
      </c>
    </row>
    <row r="23" spans="1:13" ht="33" customHeight="1">
      <c r="A23" s="10">
        <v>10</v>
      </c>
      <c r="B23" s="17" t="s">
        <v>90</v>
      </c>
      <c r="C23" s="32">
        <v>85</v>
      </c>
      <c r="D23" s="33" t="s">
        <v>39</v>
      </c>
      <c r="E23" s="29" t="s">
        <v>39</v>
      </c>
      <c r="F23" s="21" t="s">
        <v>39</v>
      </c>
      <c r="G23" s="32" t="s">
        <v>39</v>
      </c>
      <c r="H23" s="33" t="s">
        <v>39</v>
      </c>
      <c r="I23" s="78" t="s">
        <v>39</v>
      </c>
      <c r="J23" s="79"/>
      <c r="K23" s="33" t="s">
        <v>39</v>
      </c>
      <c r="L23" s="32" t="s">
        <v>39</v>
      </c>
      <c r="M23" s="33" t="s">
        <v>39</v>
      </c>
    </row>
    <row r="24" spans="1:13" ht="31.5" customHeight="1">
      <c r="A24" s="10">
        <v>11</v>
      </c>
      <c r="B24" s="17" t="s">
        <v>75</v>
      </c>
      <c r="C24" s="32">
        <v>48</v>
      </c>
      <c r="D24" s="33" t="s">
        <v>39</v>
      </c>
      <c r="E24" s="29" t="s">
        <v>39</v>
      </c>
      <c r="F24" s="21" t="s">
        <v>39</v>
      </c>
      <c r="G24" s="32">
        <v>50</v>
      </c>
      <c r="H24" s="33" t="s">
        <v>39</v>
      </c>
      <c r="I24" s="78">
        <v>65</v>
      </c>
      <c r="J24" s="79"/>
      <c r="K24" s="33" t="s">
        <v>39</v>
      </c>
      <c r="L24" s="32" t="s">
        <v>39</v>
      </c>
      <c r="M24" s="33" t="s">
        <v>39</v>
      </c>
    </row>
    <row r="25" spans="1:13" ht="31.5">
      <c r="A25" s="10">
        <v>12</v>
      </c>
      <c r="B25" s="17" t="s">
        <v>94</v>
      </c>
      <c r="C25" s="32" t="s">
        <v>39</v>
      </c>
      <c r="D25" s="32" t="s">
        <v>39</v>
      </c>
      <c r="E25" s="29" t="s">
        <v>39</v>
      </c>
      <c r="F25" s="29" t="s">
        <v>39</v>
      </c>
      <c r="G25" s="32" t="s">
        <v>39</v>
      </c>
      <c r="H25" s="32" t="s">
        <v>39</v>
      </c>
      <c r="I25" s="78" t="s">
        <v>39</v>
      </c>
      <c r="J25" s="79"/>
      <c r="K25" s="32" t="s">
        <v>39</v>
      </c>
      <c r="L25" s="32">
        <v>200</v>
      </c>
      <c r="M25" s="33" t="s">
        <v>39</v>
      </c>
    </row>
    <row r="26" spans="5:11" ht="12.75">
      <c r="E26" s="26"/>
      <c r="I26" s="26"/>
      <c r="K26" s="26"/>
    </row>
  </sheetData>
  <sheetProtection/>
  <mergeCells count="23">
    <mergeCell ref="I24:J24"/>
    <mergeCell ref="I19:J19"/>
    <mergeCell ref="I20:J20"/>
    <mergeCell ref="I22:J22"/>
    <mergeCell ref="I15:J15"/>
    <mergeCell ref="I16:J16"/>
    <mergeCell ref="I23:J23"/>
    <mergeCell ref="L12:M12"/>
    <mergeCell ref="I17:J17"/>
    <mergeCell ref="I18:J18"/>
    <mergeCell ref="C11:M11"/>
    <mergeCell ref="I21:J21"/>
    <mergeCell ref="I14:J14"/>
    <mergeCell ref="I25:J25"/>
    <mergeCell ref="A11:A13"/>
    <mergeCell ref="A8:M8"/>
    <mergeCell ref="A9:M9"/>
    <mergeCell ref="B11:B13"/>
    <mergeCell ref="C12:D12"/>
    <mergeCell ref="E12:F12"/>
    <mergeCell ref="G12:H12"/>
    <mergeCell ref="I13:J13"/>
    <mergeCell ref="I12:K12"/>
  </mergeCells>
  <printOptions/>
  <pageMargins left="0.75" right="0.75" top="1" bottom="1" header="0.5" footer="0.5"/>
  <pageSetup fitToHeight="1" fitToWidth="1"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Тамара</cp:lastModifiedBy>
  <cp:lastPrinted>2010-07-08T06:25:15Z</cp:lastPrinted>
  <dcterms:created xsi:type="dcterms:W3CDTF">2009-09-14T05:22:08Z</dcterms:created>
  <dcterms:modified xsi:type="dcterms:W3CDTF">2010-07-13T05:48:20Z</dcterms:modified>
  <cp:category/>
  <cp:version/>
  <cp:contentType/>
  <cp:contentStatus/>
</cp:coreProperties>
</file>