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tabRatio="958" activeTab="1"/>
  </bookViews>
  <sheets>
    <sheet name="карта пш. 3" sheetId="1" r:id="rId1"/>
    <sheet name="карта пш. 4" sheetId="2" r:id="rId2"/>
    <sheet name="карта рожь А" sheetId="3" r:id="rId3"/>
    <sheet name="карта пш.фур." sheetId="4" r:id="rId4"/>
    <sheet name="карта ячм.фур." sheetId="5" r:id="rId5"/>
    <sheet name="!_цены CPT-порт Юг РФ" sheetId="6" r:id="rId6"/>
    <sheet name="!_ДАЙДЖЕСТ Р-НЫ" sheetId="7" r:id="rId7"/>
    <sheet name="!-ЭКСПЕРТНАЯ" sheetId="8" r:id="rId8"/>
  </sheets>
  <externalReferences>
    <externalReference r:id="rId11"/>
    <externalReference r:id="rId12"/>
  </externalReferences>
  <definedNames>
    <definedName name="aaa">#REF!</definedName>
    <definedName name="bbb" localSheetId="5">'!_цены CPT-порт Юг РФ'!#REF!</definedName>
    <definedName name="bbb">#REF!</definedName>
    <definedName name="ааа">#REF!</definedName>
    <definedName name="Макрос1">#REF!</definedName>
    <definedName name="Макрос2" localSheetId="6">#REF!</definedName>
    <definedName name="Макрос2">#REF!</definedName>
    <definedName name="Макрос3" localSheetId="6">#REF!</definedName>
    <definedName name="Макрос3">#REF!</definedName>
    <definedName name="Макрос4" localSheetId="6">#REF!</definedName>
    <definedName name="Макрос4">#REF!</definedName>
    <definedName name="Макрос5">#REF!</definedName>
    <definedName name="Макрос6">#REF!</definedName>
    <definedName name="_xlnm.Print_Area" localSheetId="6">'!_ДАЙДЖЕСТ Р-НЫ'!$A$1:$P$60</definedName>
    <definedName name="_xlnm.Print_Area" localSheetId="5">'!_цены CPT-порт Юг РФ'!$A$1:$M$9</definedName>
    <definedName name="_xlnm.Print_Area" localSheetId="7">'!-ЭКСПЕРТНАЯ'!$A$1:$P$46</definedName>
    <definedName name="_xlnm.Print_Area" localSheetId="0">'карта пш. 3'!$A$1:$AF$93</definedName>
    <definedName name="_xlnm.Print_Area" localSheetId="1">'карта пш. 4'!$A$1:$AF$93</definedName>
    <definedName name="_xlnm.Print_Area" localSheetId="3">'карта пш.фур.'!$A$1:$AF$93</definedName>
    <definedName name="_xlnm.Print_Area" localSheetId="2">'карта рожь А'!$A$1:$AF$93</definedName>
    <definedName name="_xlnm.Print_Area" localSheetId="4">'карта ячм.фур.'!$A$1:$AF$93</definedName>
  </definedNames>
  <calcPr fullCalcOnLoad="1" refMode="R1C1"/>
</workbook>
</file>

<file path=xl/sharedStrings.xml><?xml version="1.0" encoding="utf-8"?>
<sst xmlns="http://schemas.openxmlformats.org/spreadsheetml/2006/main" count="124" uniqueCount="54">
  <si>
    <t>(руб./т)</t>
  </si>
  <si>
    <t>Пш. 4кл.</t>
  </si>
  <si>
    <t>Пш. 3кл.</t>
  </si>
  <si>
    <t>(долл./т)</t>
  </si>
  <si>
    <t>Дата</t>
  </si>
  <si>
    <t>Курс (руб./ долл.)</t>
  </si>
  <si>
    <t>18-19</t>
  </si>
  <si>
    <t>20-22</t>
  </si>
  <si>
    <t>23-24</t>
  </si>
  <si>
    <t>25-28</t>
  </si>
  <si>
    <t>пш. 3 кл.</t>
  </si>
  <si>
    <t>пш. 4 кл.</t>
  </si>
  <si>
    <t>рожь прод.</t>
  </si>
  <si>
    <t>ячмень прод.</t>
  </si>
  <si>
    <t>ячмень пив.</t>
  </si>
  <si>
    <t>овес прод.</t>
  </si>
  <si>
    <t>пш. фураж.</t>
  </si>
  <si>
    <t>рожь фураж.</t>
  </si>
  <si>
    <t>ячмень фураж.</t>
  </si>
  <si>
    <t>овес фураж.</t>
  </si>
  <si>
    <t>Изменения в % по сравнению с предыдущей декадой</t>
  </si>
  <si>
    <t>Пшеница 3 кл.</t>
  </si>
  <si>
    <t>Пшеница 4 кл.</t>
  </si>
  <si>
    <t>Рожь прод.</t>
  </si>
  <si>
    <t>Ячмень пив.</t>
  </si>
  <si>
    <t>Пшеница фураж.</t>
  </si>
  <si>
    <t>Ячмень фураж.</t>
  </si>
  <si>
    <t>Овес фураж.</t>
  </si>
  <si>
    <t>* Цены даны на условиях центр Европейской части России, EXW</t>
  </si>
  <si>
    <t>* Верхняя цена (крупным шрифтом) - цены текущего периода</t>
  </si>
  <si>
    <t>** Нижняя цена (мелким шрифтом) - цены предыдущего периода</t>
  </si>
  <si>
    <t>Средние закупочные цены экспортеров на зерно, на условиях франко-портовый элеватор (руб./т)</t>
  </si>
  <si>
    <t>Пшеница 3 класса</t>
  </si>
  <si>
    <t>Пшеница 4 класса</t>
  </si>
  <si>
    <t>Пшеница фуражная</t>
  </si>
  <si>
    <t>Ячмень фуражный</t>
  </si>
  <si>
    <t>Порт</t>
  </si>
  <si>
    <t>мин.</t>
  </si>
  <si>
    <t>макс</t>
  </si>
  <si>
    <t>Средняя</t>
  </si>
  <si>
    <t>малые порты</t>
  </si>
  <si>
    <t>Новороссийск</t>
  </si>
  <si>
    <t>4800*</t>
  </si>
  <si>
    <t>* с НДС</t>
  </si>
  <si>
    <t>** Пшеница 5 класса высокого качества</t>
  </si>
  <si>
    <t>малые</t>
  </si>
  <si>
    <t>Малые порты</t>
  </si>
  <si>
    <t>3 кл</t>
  </si>
  <si>
    <t>4 кл</t>
  </si>
  <si>
    <t>5 кл</t>
  </si>
  <si>
    <t>ячм</t>
  </si>
  <si>
    <t>НКХП</t>
  </si>
  <si>
    <t>НЗТ, НКХП, 41 причал, Туапсе и тд.</t>
  </si>
  <si>
    <t>НЗТ = НКХП+100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</si>
</sst>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00000"/>
    <numFmt numFmtId="189" formatCode="mmm\ yy"/>
    <numFmt numFmtId="190" formatCode="0.0000"/>
    <numFmt numFmtId="191" formatCode="0.0"/>
    <numFmt numFmtId="192" formatCode="0.000"/>
    <numFmt numFmtId="193" formatCode="mmmm\ yy"/>
    <numFmt numFmtId="194" formatCode="0.00000000"/>
    <numFmt numFmtId="195" formatCode="0.0000000"/>
    <numFmt numFmtId="196" formatCode="0.000000"/>
    <numFmt numFmtId="197" formatCode="0.00000"/>
    <numFmt numFmtId="198" formatCode="&quot;?&quot;#,##0;\-&quot;?&quot;#,##0"/>
    <numFmt numFmtId="199" formatCode="&quot;?&quot;#,##0;[Red]\-&quot;?&quot;#,##0"/>
    <numFmt numFmtId="200" formatCode="&quot;?&quot;#,##0.00;\-&quot;?&quot;#,##0.00"/>
    <numFmt numFmtId="201" formatCode="&quot;?&quot;#,##0.00;[Red]\-&quot;?&quot;#,##0.00"/>
    <numFmt numFmtId="202" formatCode="_-&quot;?&quot;* #,##0_-;\-&quot;?&quot;* #,##0_-;_-&quot;?&quot;* &quot;-&quot;_-;_-@_-"/>
    <numFmt numFmtId="203" formatCode="_-&quot;?&quot;* #,##0.00_-;\-&quot;?&quot;* #,##0.00_-;_-&quot;?&quot;* &quot;-&quot;??_-;_-@_-"/>
    <numFmt numFmtId="204" formatCode="#,##0.00&quot;р.&quot;"/>
    <numFmt numFmtId="205" formatCode="#,##0.0"/>
    <numFmt numFmtId="206" formatCode="#,##0.0000"/>
    <numFmt numFmtId="207" formatCode="0.0%"/>
    <numFmt numFmtId="208" formatCode="mmm/yyyy"/>
    <numFmt numFmtId="209" formatCode="[$-FC19]d\ mmmm\ yyyy\ &quot;г.&quot;"/>
    <numFmt numFmtId="210" formatCode="[$-419]mmmm\ yyyy;@"/>
    <numFmt numFmtId="211" formatCode="dd/mm/yy;@"/>
    <numFmt numFmtId="212" formatCode="d/m"/>
    <numFmt numFmtId="213" formatCode="dd\ mmm\ yy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color indexed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8"/>
      <color indexed="20"/>
      <name val="Arial Cyr"/>
      <family val="0"/>
    </font>
    <font>
      <sz val="7"/>
      <color indexed="12"/>
      <name val="Times New Roman Cyr"/>
      <family val="1"/>
    </font>
    <font>
      <b/>
      <sz val="8"/>
      <color indexed="20"/>
      <name val="Arial Cyr"/>
      <family val="0"/>
    </font>
    <font>
      <sz val="7"/>
      <color indexed="12"/>
      <name val="Arial Cyr"/>
      <family val="2"/>
    </font>
    <font>
      <sz val="8"/>
      <color indexed="20"/>
      <name val="Arial Cyr"/>
      <family val="2"/>
    </font>
    <font>
      <b/>
      <sz val="8"/>
      <name val="Times New Roman Cyr"/>
      <family val="0"/>
    </font>
    <font>
      <b/>
      <sz val="9"/>
      <color indexed="20"/>
      <name val="Times New Roman Cyr"/>
      <family val="1"/>
    </font>
    <font>
      <b/>
      <sz val="7"/>
      <color indexed="12"/>
      <name val="Times New Roman Cyr"/>
      <family val="1"/>
    </font>
    <font>
      <b/>
      <sz val="9"/>
      <name val="Times New Roman CYR"/>
      <family val="1"/>
    </font>
    <font>
      <b/>
      <sz val="13"/>
      <name val="Times New Roman Cyr"/>
      <family val="1"/>
    </font>
    <font>
      <b/>
      <i/>
      <sz val="8"/>
      <color indexed="10"/>
      <name val="Arial Cyr"/>
      <family val="2"/>
    </font>
    <font>
      <sz val="8"/>
      <color indexed="10"/>
      <name val="Arial Cyr"/>
      <family val="2"/>
    </font>
    <font>
      <i/>
      <sz val="8"/>
      <color indexed="23"/>
      <name val="Arial Cyr"/>
      <family val="0"/>
    </font>
    <font>
      <sz val="8"/>
      <color indexed="23"/>
      <name val="Arial Cyr"/>
      <family val="2"/>
    </font>
    <font>
      <sz val="7"/>
      <color indexed="23"/>
      <name val="Arial Cyr"/>
      <family val="2"/>
    </font>
    <font>
      <b/>
      <sz val="13"/>
      <color indexed="23"/>
      <name val="Times New Roman Cyr"/>
      <family val="1"/>
    </font>
    <font>
      <b/>
      <sz val="8"/>
      <color indexed="23"/>
      <name val="Arial Cyr"/>
      <family val="2"/>
    </font>
    <font>
      <sz val="8.5"/>
      <name val="Arial Cyr"/>
      <family val="0"/>
    </font>
    <font>
      <sz val="8.75"/>
      <name val="Arial Cyr"/>
      <family val="0"/>
    </font>
    <font>
      <sz val="10"/>
      <name val="exciter1"/>
      <family val="0"/>
    </font>
    <font>
      <b/>
      <i/>
      <sz val="12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color indexed="23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14" fontId="1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1" fontId="11" fillId="2" borderId="1" xfId="0" applyNumberFormat="1" applyFont="1" applyFill="1" applyBorder="1" applyAlignment="1">
      <alignment horizontal="centerContinuous" vertical="center" wrapText="1"/>
    </xf>
    <xf numFmtId="1" fontId="11" fillId="2" borderId="2" xfId="0" applyNumberFormat="1" applyFont="1" applyFill="1" applyBorder="1" applyAlignment="1">
      <alignment horizontal="centerContinuous" vertical="center" wrapText="1"/>
    </xf>
    <xf numFmtId="1" fontId="11" fillId="3" borderId="1" xfId="0" applyNumberFormat="1" applyFont="1" applyFill="1" applyBorder="1" applyAlignment="1">
      <alignment horizontal="centerContinuous" vertical="center" wrapText="1"/>
    </xf>
    <xf numFmtId="1" fontId="11" fillId="3" borderId="2" xfId="0" applyNumberFormat="1" applyFont="1" applyFill="1" applyBorder="1" applyAlignment="1">
      <alignment horizontal="centerContinuous" vertical="center" wrapText="1"/>
    </xf>
    <xf numFmtId="1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0" fontId="8" fillId="4" borderId="1" xfId="0" applyFont="1" applyFill="1" applyBorder="1" applyAlignment="1">
      <alignment horizontal="justify" vertical="top" wrapText="1"/>
    </xf>
    <xf numFmtId="2" fontId="12" fillId="4" borderId="3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justify" vertical="top" wrapText="1"/>
    </xf>
    <xf numFmtId="3" fontId="8" fillId="4" borderId="7" xfId="0" applyNumberFormat="1" applyFont="1" applyFill="1" applyBorder="1" applyAlignment="1">
      <alignment horizontal="justify" vertical="top" wrapText="1"/>
    </xf>
    <xf numFmtId="3" fontId="8" fillId="4" borderId="2" xfId="0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4" borderId="8" xfId="0" applyFont="1" applyFill="1" applyBorder="1" applyAlignment="1">
      <alignment horizontal="justify" vertical="top" wrapText="1"/>
    </xf>
    <xf numFmtId="2" fontId="8" fillId="4" borderId="7" xfId="0" applyNumberFormat="1" applyFont="1" applyFill="1" applyBorder="1" applyAlignment="1">
      <alignment horizontal="justify" vertical="top" wrapText="1"/>
    </xf>
    <xf numFmtId="2" fontId="8" fillId="4" borderId="2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6" fillId="0" borderId="0" xfId="0" applyFont="1" applyBorder="1" applyAlignment="1">
      <alignment/>
    </xf>
    <xf numFmtId="14" fontId="6" fillId="0" borderId="9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2" fontId="15" fillId="5" borderId="1" xfId="0" applyNumberFormat="1" applyFont="1" applyFill="1" applyBorder="1" applyAlignment="1">
      <alignment horizontal="justify" vertical="top"/>
    </xf>
    <xf numFmtId="207" fontId="16" fillId="5" borderId="7" xfId="19" applyNumberFormat="1" applyFont="1" applyFill="1" applyBorder="1" applyAlignment="1">
      <alignment horizontal="center"/>
    </xf>
    <xf numFmtId="207" fontId="17" fillId="5" borderId="7" xfId="19" applyNumberFormat="1" applyFont="1" applyFill="1" applyBorder="1" applyAlignment="1">
      <alignment horizontal="center"/>
    </xf>
    <xf numFmtId="207" fontId="18" fillId="5" borderId="7" xfId="19" applyNumberFormat="1" applyFont="1" applyFill="1" applyBorder="1" applyAlignment="1">
      <alignment horizontal="center"/>
    </xf>
    <xf numFmtId="207" fontId="18" fillId="5" borderId="2" xfId="19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20" fillId="0" borderId="0" xfId="0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0" fontId="21" fillId="0" borderId="0" xfId="0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2" fontId="12" fillId="4" borderId="3" xfId="0" applyNumberFormat="1" applyFont="1" applyFill="1" applyBorder="1" applyAlignment="1">
      <alignment horizontal="center" vertical="top" wrapText="1"/>
    </xf>
    <xf numFmtId="3" fontId="8" fillId="4" borderId="12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/>
    </xf>
    <xf numFmtId="207" fontId="18" fillId="5" borderId="12" xfId="19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5" fillId="0" borderId="0" xfId="0" applyNumberFormat="1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justify" vertical="top"/>
    </xf>
    <xf numFmtId="0" fontId="0" fillId="0" borderId="0" xfId="0" applyFont="1" applyFill="1" applyAlignment="1">
      <alignment/>
    </xf>
    <xf numFmtId="14" fontId="3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 horizontal="justify" vertical="top"/>
    </xf>
    <xf numFmtId="0" fontId="33" fillId="0" borderId="23" xfId="0" applyFont="1" applyFill="1" applyBorder="1" applyAlignment="1">
      <alignment horizontal="justify" vertical="top"/>
    </xf>
    <xf numFmtId="0" fontId="33" fillId="0" borderId="24" xfId="0" applyFont="1" applyFill="1" applyBorder="1" applyAlignment="1">
      <alignment/>
    </xf>
    <xf numFmtId="0" fontId="33" fillId="0" borderId="0" xfId="0" applyFont="1" applyFill="1" applyAlignment="1">
      <alignment horizontal="justify" vertical="top"/>
    </xf>
    <xf numFmtId="14" fontId="31" fillId="0" borderId="1" xfId="0" applyNumberFormat="1" applyFont="1" applyFill="1" applyBorder="1" applyAlignment="1">
      <alignment horizontal="center" vertical="center" wrapText="1"/>
    </xf>
    <xf numFmtId="14" fontId="31" fillId="0" borderId="7" xfId="0" applyNumberFormat="1" applyFont="1" applyFill="1" applyBorder="1" applyAlignment="1">
      <alignment horizontal="center" vertical="center" wrapText="1"/>
    </xf>
    <xf numFmtId="14" fontId="31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55"/>
          <c:w val="0.97575"/>
          <c:h val="0.765"/>
        </c:manualLayout>
      </c:layout>
      <c:lineChart>
        <c:grouping val="standard"/>
        <c:varyColors val="0"/>
        <c:ser>
          <c:idx val="1"/>
          <c:order val="0"/>
          <c:tx>
            <c:strRef>
              <c:f>'!_ДАЙДЖЕСТ Р-НЫ'!$G$4</c:f>
              <c:strCache>
                <c:ptCount val="1"/>
                <c:pt idx="0">
                  <c:v>пш. 3 кл.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/>
            </c:strRef>
          </c:cat>
          <c:val>
            <c:numRef>
              <c:f>'!_ДАЙДЖЕСТ Р-НЫ'!$G$5:$G$9</c:f>
              <c:numCache/>
            </c:numRef>
          </c:val>
          <c:smooth val="1"/>
        </c:ser>
        <c:ser>
          <c:idx val="2"/>
          <c:order val="1"/>
          <c:tx>
            <c:strRef>
              <c:f>'!_ДАЙДЖЕСТ Р-НЫ'!$H$4</c:f>
              <c:strCache>
                <c:ptCount val="1"/>
                <c:pt idx="0">
                  <c:v>пш. 4 кл.</c:v>
                </c:pt>
              </c:strCache>
            </c:strRef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/>
            </c:strRef>
          </c:cat>
          <c:val>
            <c:numRef>
              <c:f>'!_ДАЙДЖЕСТ Р-НЫ'!$H$5:$H$9</c:f>
              <c:numCache/>
            </c:numRef>
          </c:val>
          <c:smooth val="1"/>
        </c:ser>
        <c:ser>
          <c:idx val="3"/>
          <c:order val="2"/>
          <c:tx>
            <c:strRef>
              <c:f>'!_ДАЙДЖЕСТ Р-НЫ'!$I$4</c:f>
              <c:strCache>
                <c:ptCount val="1"/>
                <c:pt idx="0">
                  <c:v>рожь прод.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/>
            </c:strRef>
          </c:cat>
          <c:val>
            <c:numRef>
              <c:f>'!_ДАЙДЖЕСТ Р-НЫ'!$I$5:$I$9</c:f>
              <c:numCache/>
            </c:numRef>
          </c:val>
          <c:smooth val="1"/>
        </c:ser>
        <c:ser>
          <c:idx val="4"/>
          <c:order val="3"/>
          <c:tx>
            <c:strRef>
              <c:f>'!_ДАЙДЖЕСТ Р-НЫ'!$J$4</c:f>
              <c:strCache>
                <c:ptCount val="1"/>
                <c:pt idx="0">
                  <c:v>ячмень прод.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/>
            </c:strRef>
          </c:cat>
          <c:val>
            <c:numRef>
              <c:f>'!_ДАЙДЖЕСТ Р-НЫ'!$J$5:$J$9</c:f>
              <c:numCache/>
            </c:numRef>
          </c:val>
          <c:smooth val="1"/>
        </c:ser>
        <c:ser>
          <c:idx val="5"/>
          <c:order val="4"/>
          <c:tx>
            <c:strRef>
              <c:f>'!_ДАЙДЖЕСТ Р-НЫ'!$K$4</c:f>
              <c:strCache>
                <c:ptCount val="1"/>
                <c:pt idx="0">
                  <c:v>ячмень пив.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/>
            </c:strRef>
          </c:cat>
          <c:val>
            <c:numRef>
              <c:f>'!_ДАЙДЖЕСТ Р-НЫ'!$K$5:$K$9</c:f>
            </c:numRef>
          </c:val>
          <c:smooth val="1"/>
        </c:ser>
        <c:marker val="1"/>
        <c:axId val="18838413"/>
        <c:axId val="35327990"/>
      </c:line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327990"/>
        <c:crosses val="autoZero"/>
        <c:auto val="0"/>
        <c:lblOffset val="100"/>
        <c:noMultiLvlLbl val="0"/>
      </c:catAx>
      <c:valAx>
        <c:axId val="35327990"/>
        <c:scaling>
          <c:orientation val="minMax"/>
          <c:min val="37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838413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5"/>
          <c:y val="0.876"/>
          <c:w val="0.92975"/>
          <c:h val="0.09575"/>
        </c:manualLayout>
      </c:layout>
      <c:overlay val="0"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333333"/>
      </a:solidFill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575"/>
          <c:w val="0.97575"/>
          <c:h val="0.74575"/>
        </c:manualLayout>
      </c:layout>
      <c:lineChart>
        <c:grouping val="standard"/>
        <c:varyColors val="0"/>
        <c:ser>
          <c:idx val="1"/>
          <c:order val="0"/>
          <c:tx>
            <c:strRef>
              <c:f>'!_ДАЙДЖЕСТ Р-НЫ'!$L$4</c:f>
              <c:strCache>
                <c:ptCount val="1"/>
                <c:pt idx="0">
                  <c:v>овес прод.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>
                <c:ptCount val="4"/>
                <c:pt idx="0">
                  <c:v>39857</c:v>
                </c:pt>
                <c:pt idx="1">
                  <c:v>39864</c:v>
                </c:pt>
                <c:pt idx="2">
                  <c:v>39871</c:v>
                </c:pt>
                <c:pt idx="3">
                  <c:v>39878</c:v>
                </c:pt>
              </c:strCache>
            </c:strRef>
          </c:cat>
          <c:val>
            <c:numRef>
              <c:f>'!_ДАЙДЖЕСТ Р-НЫ'!#REF!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'!_ДАЙДЖЕСТ Р-НЫ'!$M$4</c:f>
              <c:strCache>
                <c:ptCount val="1"/>
                <c:pt idx="0">
                  <c:v>пш. фураж.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>
                <c:ptCount val="4"/>
                <c:pt idx="0">
                  <c:v>39857</c:v>
                </c:pt>
                <c:pt idx="1">
                  <c:v>39864</c:v>
                </c:pt>
                <c:pt idx="2">
                  <c:v>39871</c:v>
                </c:pt>
                <c:pt idx="3">
                  <c:v>39878</c:v>
                </c:pt>
              </c:strCache>
            </c:strRef>
          </c:cat>
          <c:val>
            <c:numRef>
              <c:f>'!_ДАЙДЖЕСТ Р-НЫ'!$M$5:$M$9</c:f>
              <c:numCache>
                <c:ptCount val="4"/>
                <c:pt idx="0">
                  <c:v>4512.703703703704</c:v>
                </c:pt>
                <c:pt idx="1">
                  <c:v>4439.5046296296305</c:v>
                </c:pt>
                <c:pt idx="2">
                  <c:v>4222.722222222223</c:v>
                </c:pt>
                <c:pt idx="3">
                  <c:v>4148.143518518518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'!_ДАЙДЖЕСТ Р-НЫ'!$N$4</c:f>
              <c:strCache>
                <c:ptCount val="1"/>
                <c:pt idx="0">
                  <c:v>рожь фураж.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>
                <c:ptCount val="4"/>
                <c:pt idx="0">
                  <c:v>39857</c:v>
                </c:pt>
                <c:pt idx="1">
                  <c:v>39864</c:v>
                </c:pt>
                <c:pt idx="2">
                  <c:v>39871</c:v>
                </c:pt>
                <c:pt idx="3">
                  <c:v>39878</c:v>
                </c:pt>
              </c:strCache>
            </c:strRef>
          </c:cat>
          <c:val>
            <c:numRef>
              <c:f>'!_ДАЙДЖЕСТ Р-НЫ'!#REF!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'!_ДАЙДЖЕСТ Р-НЫ'!$O$4</c:f>
              <c:strCache>
                <c:ptCount val="1"/>
                <c:pt idx="0">
                  <c:v>ячмень фураж.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>
                <c:ptCount val="4"/>
                <c:pt idx="0">
                  <c:v>39857</c:v>
                </c:pt>
                <c:pt idx="1">
                  <c:v>39864</c:v>
                </c:pt>
                <c:pt idx="2">
                  <c:v>39871</c:v>
                </c:pt>
                <c:pt idx="3">
                  <c:v>39878</c:v>
                </c:pt>
              </c:strCache>
            </c:strRef>
          </c:cat>
          <c:val>
            <c:numRef>
              <c:f>'!_ДАЙДЖЕСТ Р-НЫ'!$O$5:$O$9</c:f>
              <c:numCache>
                <c:ptCount val="4"/>
                <c:pt idx="0">
                  <c:v>3959.8148148148143</c:v>
                </c:pt>
                <c:pt idx="1">
                  <c:v>3840.4629629629626</c:v>
                </c:pt>
                <c:pt idx="2">
                  <c:v>3708.4166666666665</c:v>
                </c:pt>
                <c:pt idx="3">
                  <c:v>3553.4375</c:v>
                </c:pt>
              </c:numCache>
            </c:numRef>
          </c:val>
          <c:smooth val="1"/>
        </c:ser>
        <c:ser>
          <c:idx val="5"/>
          <c:order val="4"/>
          <c:tx>
            <c:strRef>
              <c:f>'!_ДАЙДЖЕСТ Р-НЫ'!$P$4</c:f>
              <c:strCache>
                <c:ptCount val="1"/>
                <c:pt idx="0">
                  <c:v>овес фураж.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CCFF"/>
              </a:solidFill>
              <a:ln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'!_ДАЙДЖЕСТ Р-НЫ'!$A$5:$A$9</c:f>
              <c:strCache>
                <c:ptCount val="4"/>
                <c:pt idx="0">
                  <c:v>39857</c:v>
                </c:pt>
                <c:pt idx="1">
                  <c:v>39864</c:v>
                </c:pt>
                <c:pt idx="2">
                  <c:v>39871</c:v>
                </c:pt>
                <c:pt idx="3">
                  <c:v>39878</c:v>
                </c:pt>
              </c:strCache>
            </c:strRef>
          </c:cat>
          <c:val>
            <c:numRef>
              <c:f>'!_ДАЙДЖЕСТ Р-НЫ'!$P$5:$P$9</c:f>
              <c:numCache>
                <c:ptCount val="4"/>
                <c:pt idx="0">
                  <c:v>3318.75</c:v>
                </c:pt>
                <c:pt idx="1">
                  <c:v>3058.333333333333</c:v>
                </c:pt>
                <c:pt idx="2">
                  <c:v>3062.5</c:v>
                </c:pt>
                <c:pt idx="3">
                  <c:v>2943.75</c:v>
                </c:pt>
              </c:numCache>
            </c:numRef>
          </c:val>
          <c:smooth val="1"/>
        </c:ser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994912"/>
        <c:crosses val="autoZero"/>
        <c:auto val="0"/>
        <c:lblOffset val="100"/>
        <c:noMultiLvlLbl val="0"/>
      </c:catAx>
      <c:valAx>
        <c:axId val="42994912"/>
        <c:scaling>
          <c:orientation val="minMax"/>
          <c:min val="28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51645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75"/>
          <c:y val="0.86775"/>
          <c:w val="0.9565"/>
          <c:h val="0.0965"/>
        </c:manualLayout>
      </c:layout>
      <c:overlay val="0"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333333"/>
      </a:solidFill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85"/>
          <c:w val="0.983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'!-ЭКСПЕРТНАЯ'!$G$4</c:f>
              <c:strCache>
                <c:ptCount val="1"/>
                <c:pt idx="0">
                  <c:v>Пшеница 3 кл.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'!-ЭКСПЕРТНАЯ'!$A$5:$A$9</c:f>
              <c:strCache/>
            </c:strRef>
          </c:cat>
          <c:val>
            <c:numRef>
              <c:f>'!-ЭКСПЕРТНАЯ'!$G$5:$G$9</c:f>
              <c:numCache/>
            </c:numRef>
          </c:val>
          <c:smooth val="1"/>
        </c:ser>
        <c:ser>
          <c:idx val="2"/>
          <c:order val="1"/>
          <c:tx>
            <c:strRef>
              <c:f>'!-ЭКСПЕРТНАЯ'!$H$4</c:f>
              <c:strCache>
                <c:ptCount val="1"/>
                <c:pt idx="0">
                  <c:v>Пшеница 4 кл.</c:v>
                </c:pt>
              </c:strCache>
            </c:strRef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'!-ЭКСПЕРТНАЯ'!$A$5:$A$9</c:f>
              <c:strCache/>
            </c:strRef>
          </c:cat>
          <c:val>
            <c:numRef>
              <c:f>'!-ЭКСПЕРТНАЯ'!$H$5:$H$9</c:f>
              <c:numCache/>
            </c:numRef>
          </c:val>
          <c:smooth val="1"/>
        </c:ser>
        <c:ser>
          <c:idx val="3"/>
          <c:order val="2"/>
          <c:tx>
            <c:strRef>
              <c:f>'!-ЭКСПЕРТНАЯ'!$I$4</c:f>
              <c:strCache>
                <c:ptCount val="1"/>
                <c:pt idx="0">
                  <c:v>Рожь прод.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'!-ЭКСПЕРТНАЯ'!$A$5:$A$9</c:f>
              <c:strCache/>
            </c:strRef>
          </c:cat>
          <c:val>
            <c:numRef>
              <c:f>'!-ЭКСПЕРТНАЯ'!$I$5:$I$9</c:f>
              <c:numCache/>
            </c:numRef>
          </c:val>
          <c:smooth val="1"/>
        </c:ser>
        <c:ser>
          <c:idx val="0"/>
          <c:order val="3"/>
          <c:tx>
            <c:strRef>
              <c:f>'!-ЭКСПЕРТНАЯ'!$J$4</c:f>
              <c:strCache>
                <c:ptCount val="1"/>
                <c:pt idx="0">
                  <c:v>ячмень прод.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'!-ЭКСПЕРТНАЯ'!$A$5:$A$9</c:f>
              <c:strCache/>
            </c:strRef>
          </c:cat>
          <c:val>
            <c:numRef>
              <c:f>'!-ЭКСПЕРТНАЯ'!$J$5:$J$9</c:f>
            </c:numRef>
          </c:val>
          <c:smooth val="0"/>
        </c:ser>
        <c:ser>
          <c:idx val="7"/>
          <c:order val="4"/>
          <c:tx>
            <c:strRef>
              <c:f>'!-ЭКСПЕРТНАЯ'!$K$4</c:f>
              <c:strCache>
                <c:ptCount val="1"/>
                <c:pt idx="0">
                  <c:v>Ячмень пив.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'!-ЭКСПЕРТНАЯ'!$A$5:$A$9</c:f>
              <c:strCache/>
            </c:strRef>
          </c:cat>
          <c:val>
            <c:numRef>
              <c:f>'!-ЭКСПЕРТНАЯ'!$K$5:$K$9</c:f>
            </c:numRef>
          </c:val>
          <c:smooth val="0"/>
        </c:ser>
        <c:ser>
          <c:idx val="8"/>
          <c:order val="5"/>
          <c:tx>
            <c:strRef>
              <c:f>'!-ЭКСПЕРТНАЯ'!$L$4</c:f>
              <c:strCache>
                <c:ptCount val="1"/>
                <c:pt idx="0">
                  <c:v>овес прод.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'!-ЭКСПЕРТНАЯ'!$A$5:$A$9</c:f>
              <c:strCache/>
            </c:strRef>
          </c:cat>
          <c:val>
            <c:numRef>
              <c:f>'!-ЭКСПЕРТНАЯ'!$L$5:$L$9</c:f>
            </c:numRef>
          </c:val>
          <c:smooth val="0"/>
        </c:ser>
        <c:ser>
          <c:idx val="4"/>
          <c:order val="6"/>
          <c:tx>
            <c:strRef>
              <c:f>'!-ЭКСПЕРТНАЯ'!$M$4</c:f>
              <c:strCache>
                <c:ptCount val="1"/>
                <c:pt idx="0">
                  <c:v>Пшеница фураж.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'!-ЭКСПЕРТНАЯ'!$A$5:$A$9</c:f>
              <c:strCache/>
            </c:strRef>
          </c:cat>
          <c:val>
            <c:numRef>
              <c:f>'!-ЭКСПЕРТНАЯ'!$M$5:$M$9</c:f>
              <c:numCache/>
            </c:numRef>
          </c:val>
          <c:smooth val="1"/>
        </c:ser>
        <c:ser>
          <c:idx val="9"/>
          <c:order val="7"/>
          <c:tx>
            <c:strRef>
              <c:f>'!-ЭКСПЕРТНАЯ'!$N$4</c:f>
              <c:strCache>
                <c:ptCount val="1"/>
                <c:pt idx="0">
                  <c:v>рожь фураж.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'!-ЭКСПЕРТНАЯ'!$A$5:$A$9</c:f>
              <c:strCache/>
            </c:strRef>
          </c:cat>
          <c:val>
            <c:numRef>
              <c:f>'!-ЭКСПЕРТНАЯ'!$N$5:$N$9</c:f>
            </c:numRef>
          </c:val>
          <c:smooth val="0"/>
        </c:ser>
        <c:ser>
          <c:idx val="5"/>
          <c:order val="8"/>
          <c:tx>
            <c:strRef>
              <c:f>'!-ЭКСПЕРТНАЯ'!$O$4</c:f>
              <c:strCache>
                <c:ptCount val="1"/>
                <c:pt idx="0">
                  <c:v>Ячмень фураж.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'!-ЭКСПЕРТНАЯ'!$A$5:$A$9</c:f>
              <c:strCache/>
            </c:strRef>
          </c:cat>
          <c:val>
            <c:numRef>
              <c:f>'!-ЭКСПЕРТНАЯ'!$O$5:$O$9</c:f>
              <c:numCache/>
            </c:numRef>
          </c:val>
          <c:smooth val="1"/>
        </c:ser>
        <c:ser>
          <c:idx val="6"/>
          <c:order val="9"/>
          <c:tx>
            <c:strRef>
              <c:f>'!-ЭКСПЕРТНАЯ'!$P$4</c:f>
              <c:strCache>
                <c:ptCount val="1"/>
                <c:pt idx="0">
                  <c:v>Овес фураж.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'!-ЭКСПЕРТНАЯ'!$A$5:$A$9</c:f>
              <c:strCache/>
            </c:strRef>
          </c:cat>
          <c:val>
            <c:numRef>
              <c:f>'!-ЭКСПЕРТНАЯ'!$P$5:$P$9</c:f>
            </c:numRef>
          </c:val>
          <c:smooth val="1"/>
        </c:ser>
        <c:marker val="1"/>
        <c:axId val="51409889"/>
        <c:axId val="60035818"/>
      </c:line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035818"/>
        <c:crosses val="autoZero"/>
        <c:auto val="0"/>
        <c:lblOffset val="100"/>
        <c:noMultiLvlLbl val="0"/>
      </c:catAx>
      <c:valAx>
        <c:axId val="60035818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409889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25"/>
          <c:y val="0.838"/>
          <c:w val="0.85"/>
          <c:h val="0.11375"/>
        </c:manualLayout>
      </c:layout>
      <c:overlay val="0"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390525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69375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31</xdr:col>
      <xdr:colOff>400050</xdr:colOff>
      <xdr:row>92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59850" cy="1496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20</xdr:row>
      <xdr:rowOff>47625</xdr:rowOff>
    </xdr:from>
    <xdr:to>
      <xdr:col>13</xdr:col>
      <xdr:colOff>209550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1247775" y="4400550"/>
        <a:ext cx="4591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40</xdr:row>
      <xdr:rowOff>19050</xdr:rowOff>
    </xdr:from>
    <xdr:to>
      <xdr:col>13</xdr:col>
      <xdr:colOff>228600</xdr:colOff>
      <xdr:row>59</xdr:row>
      <xdr:rowOff>66675</xdr:rowOff>
    </xdr:to>
    <xdr:graphicFrame>
      <xdr:nvGraphicFramePr>
        <xdr:cNvPr id="2" name="Chart 4"/>
        <xdr:cNvGraphicFramePr/>
      </xdr:nvGraphicFramePr>
      <xdr:xfrm>
        <a:off x="1266825" y="7419975"/>
        <a:ext cx="45910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21</xdr:row>
      <xdr:rowOff>47625</xdr:rowOff>
    </xdr:from>
    <xdr:to>
      <xdr:col>14</xdr:col>
      <xdr:colOff>247650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66725" y="4476750"/>
        <a:ext cx="5305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4\WORK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02\&#1044;&#1072;&#1081;&#1076;&#1078;&#1077;&#1089;&#1090;%20&#1079;&#1077;&#1088;&#1085;&#1086;%20&#1087;&#1086;%20&#1086;&#1073;&#1083;&#1072;&#1089;&#1090;&#1103;&#1084;%20&#1056;&#1060;_20.12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&#1041;&#1072;&#1079;&#1099;\IKAR\ALL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&#1057;&#1090;&#1072;&#1074;&#1088;&#1086;&#1087;&#1086;&#1083;&#1100;&#1077;_&#1076;&#1083;&#1103;%20&#1056;&#1086;&#1089;&#1072;&#1075;&#1088;&#1086;&#1083;&#1080;&#1079;&#1080;&#1085;&#1075;&#1072;%202001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_цены на твердую пшеницу"/>
      <sheetName val="!_графики-зерно прод.-для РБК"/>
      <sheetName val="!_графики-зерно фураж.-для РБК"/>
      <sheetName val="!_мин-макс.цены реализ на прод."/>
      <sheetName val="!_мин-макс.цены реализ на фур."/>
      <sheetName val="!_мин-макс.цены спроса на прод"/>
      <sheetName val="!_мин-макс.цены спроса на фур."/>
      <sheetName val="МОДА на все зерно"/>
      <sheetName val="МОДА на все зерно (2)"/>
      <sheetName val="для Экспертной"/>
      <sheetName val="offer prices RUR"/>
      <sheetName val="offer prices USD"/>
      <sheetName val="bid prices RUR"/>
      <sheetName val="bid prices USD"/>
      <sheetName val="Макрос1"/>
      <sheetName val="Макро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вроп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94:A95"/>
  <sheetViews>
    <sheetView workbookViewId="0" topLeftCell="A63">
      <selection activeCell="N31" sqref="N31"/>
    </sheetView>
  </sheetViews>
  <sheetFormatPr defaultColWidth="9.00390625" defaultRowHeight="12.75"/>
  <cols>
    <col min="11" max="11" width="9.25390625" style="0" customWidth="1"/>
  </cols>
  <sheetData>
    <row r="94" ht="12.75">
      <c r="A94" s="78" t="s">
        <v>29</v>
      </c>
    </row>
    <row r="95" ht="12.75">
      <c r="A95" s="78" t="s">
        <v>30</v>
      </c>
    </row>
  </sheetData>
  <printOptions horizontalCentered="1"/>
  <pageMargins left="0.15748031496062992" right="0.15748031496062992" top="0.4330708661417323" bottom="0.4724409448818898" header="0.15748031496062992" footer="0.15748031496062992"/>
  <pageSetup fitToHeight="1" fitToWidth="1" horizontalDpi="600" verticalDpi="600" orientation="landscape" paperSize="9" scale="46" r:id="rId2"/>
  <headerFooter alignWithMargins="0">
    <oddHeader>&amp;C&amp;"Arial Cyr,полужирный"&amp;16Пшеница 3 класса (франко-элеватор)
06.03.09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35,8899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94:A95"/>
  <sheetViews>
    <sheetView tabSelected="1" workbookViewId="0" topLeftCell="A1">
      <selection activeCell="N31" sqref="N31"/>
    </sheetView>
  </sheetViews>
  <sheetFormatPr defaultColWidth="9.00390625" defaultRowHeight="12.75"/>
  <sheetData>
    <row r="94" ht="12.75">
      <c r="A94" s="78" t="s">
        <v>29</v>
      </c>
    </row>
    <row r="95" ht="12.75">
      <c r="A95" s="78" t="s">
        <v>30</v>
      </c>
    </row>
  </sheetData>
  <printOptions horizontalCentered="1"/>
  <pageMargins left="0.15748031496062992" right="0.15748031496062992" top="0.44" bottom="0.49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Cyr,полужирный"&amp;16Пшеница 4 класса (франко-элеватор)
06.03.09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35,8899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94:A95"/>
  <sheetViews>
    <sheetView workbookViewId="0" topLeftCell="A1">
      <selection activeCell="N31" sqref="N31"/>
    </sheetView>
  </sheetViews>
  <sheetFormatPr defaultColWidth="9.00390625" defaultRowHeight="12.75"/>
  <sheetData>
    <row r="94" ht="12.75">
      <c r="A94" s="78" t="s">
        <v>29</v>
      </c>
    </row>
    <row r="95" ht="12.75">
      <c r="A95" s="78" t="s">
        <v>30</v>
      </c>
    </row>
  </sheetData>
  <printOptions horizontalCentered="1"/>
  <pageMargins left="0.15748031496062992" right="0.15748031496062992" top="0.43" bottom="0.5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Cyr,полужирный"&amp;16Рожь продовольственная гр. А (франко-элеватор)
06.03.09</oddHeader>
    <oddFooter>&amp;L&amp;"Arial CYR,курсив"&amp;14* Верхняя цена (крупным шрифтом) - цены текущего периода
** Нижняя цена (мелким шрифтом) - цены предыдущего периода&amp;R&amp;"Arial CYR,полужирный курсив"&amp;14Курс долл./руб. =  35,8899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94:A95"/>
  <sheetViews>
    <sheetView workbookViewId="0" topLeftCell="A1">
      <selection activeCell="N31" sqref="N31"/>
    </sheetView>
  </sheetViews>
  <sheetFormatPr defaultColWidth="9.00390625" defaultRowHeight="12.75"/>
  <sheetData>
    <row r="94" ht="12.75">
      <c r="A94" s="78" t="s">
        <v>29</v>
      </c>
    </row>
    <row r="95" ht="12.75">
      <c r="A95" s="78" t="s">
        <v>30</v>
      </c>
    </row>
  </sheetData>
  <printOptions horizontalCentered="1"/>
  <pageMargins left="0.15748031496062992" right="0.15748031496062992" top="0.44" bottom="0.5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Cyr,полужирный"&amp;16Пшеница фуражная (франко-элеватор)
06.03.09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 35,8899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94:A95"/>
  <sheetViews>
    <sheetView workbookViewId="0" topLeftCell="A1">
      <selection activeCell="N31" sqref="N31"/>
    </sheetView>
  </sheetViews>
  <sheetFormatPr defaultColWidth="9.00390625" defaultRowHeight="12.75"/>
  <sheetData>
    <row r="94" ht="12.75">
      <c r="A94" s="78" t="s">
        <v>29</v>
      </c>
    </row>
    <row r="95" ht="12.75">
      <c r="A95" s="78" t="s">
        <v>30</v>
      </c>
    </row>
  </sheetData>
  <printOptions horizontalCentered="1"/>
  <pageMargins left="0.15748031496062992" right="0.15748031496062992" top="0.43" bottom="0.46" header="0.15748031496062992" footer="0.17"/>
  <pageSetup fitToHeight="1" fitToWidth="1" horizontalDpi="600" verticalDpi="600" orientation="landscape" paperSize="9" scale="46" r:id="rId2"/>
  <headerFooter alignWithMargins="0">
    <oddHeader>&amp;C&amp;"Arial Cyr,полужирный"&amp;16Ячмень фуражный (франко-элеватор)
06.03.09</oddHeader>
    <oddFooter>&amp;L&amp;"Arial CYR,курсив"&amp;14* Верхняя цена (крупным шрифтом) - цены текущего периода
** Нижняя цена (мелким шрифтом) - цены предыдущего периода
*** FOB-Одеса  - цена на начало недели&amp;R&amp;"Arial CYR,полужирный курсив"&amp;14Курс долл./руб. =  35,8899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AK23"/>
  <sheetViews>
    <sheetView workbookViewId="0" topLeftCell="A1">
      <selection activeCell="N31" sqref="N31"/>
    </sheetView>
  </sheetViews>
  <sheetFormatPr defaultColWidth="9.00390625" defaultRowHeight="12.75"/>
  <cols>
    <col min="1" max="1" width="23.25390625" style="107" customWidth="1"/>
    <col min="2" max="7" width="8.375" style="84" customWidth="1"/>
    <col min="8" max="8" width="11.25390625" style="84" customWidth="1"/>
    <col min="9" max="9" width="10.875" style="84" customWidth="1"/>
    <col min="10" max="10" width="8.375" style="84" customWidth="1"/>
    <col min="11" max="16" width="8.375" style="82" customWidth="1"/>
    <col min="17" max="19" width="5.00390625" style="80" bestFit="1" customWidth="1"/>
    <col min="20" max="21" width="9.125" style="80" customWidth="1"/>
    <col min="22" max="37" width="9.125" style="81" customWidth="1"/>
    <col min="38" max="16384" width="9.125" style="82" customWidth="1"/>
  </cols>
  <sheetData>
    <row r="1" spans="1:16" ht="12.75">
      <c r="A1" s="3">
        <v>39878</v>
      </c>
      <c r="B1" s="3"/>
      <c r="C1" s="3"/>
      <c r="D1" s="3"/>
      <c r="E1" s="3"/>
      <c r="F1" s="3"/>
      <c r="G1" s="3"/>
      <c r="H1" s="3"/>
      <c r="I1" s="3"/>
      <c r="J1" s="3"/>
      <c r="K1" s="79"/>
      <c r="L1" s="79"/>
      <c r="M1" s="79"/>
      <c r="N1" s="79"/>
      <c r="O1" s="79"/>
      <c r="P1" s="79"/>
    </row>
    <row r="2" ht="12.75">
      <c r="A2" s="83"/>
    </row>
    <row r="3" spans="1:16" ht="33.75" customHeight="1" thickBot="1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80"/>
      <c r="O3" s="80"/>
      <c r="P3" s="80"/>
    </row>
    <row r="4" spans="1:34" s="87" customFormat="1" ht="15.75" customHeight="1" thickBot="1">
      <c r="A4" s="85"/>
      <c r="B4" s="111" t="s">
        <v>32</v>
      </c>
      <c r="C4" s="112"/>
      <c r="D4" s="113"/>
      <c r="E4" s="111" t="s">
        <v>33</v>
      </c>
      <c r="F4" s="112"/>
      <c r="G4" s="113"/>
      <c r="H4" s="111" t="s">
        <v>34</v>
      </c>
      <c r="I4" s="112"/>
      <c r="J4" s="113"/>
      <c r="K4" s="111" t="s">
        <v>35</v>
      </c>
      <c r="L4" s="112"/>
      <c r="M4" s="113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s="87" customFormat="1" ht="13.5" thickBot="1">
      <c r="A5" s="88" t="s">
        <v>36</v>
      </c>
      <c r="B5" s="89" t="s">
        <v>37</v>
      </c>
      <c r="C5" s="90" t="s">
        <v>38</v>
      </c>
      <c r="D5" s="91" t="s">
        <v>39</v>
      </c>
      <c r="E5" s="89" t="s">
        <v>37</v>
      </c>
      <c r="F5" s="90" t="s">
        <v>38</v>
      </c>
      <c r="G5" s="91" t="s">
        <v>39</v>
      </c>
      <c r="H5" s="89" t="s">
        <v>37</v>
      </c>
      <c r="I5" s="90" t="s">
        <v>38</v>
      </c>
      <c r="J5" s="91" t="s">
        <v>39</v>
      </c>
      <c r="K5" s="89" t="s">
        <v>37</v>
      </c>
      <c r="L5" s="90" t="s">
        <v>38</v>
      </c>
      <c r="M5" s="91" t="s">
        <v>39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s="97" customFormat="1" ht="12.75">
      <c r="A6" s="92" t="s">
        <v>40</v>
      </c>
      <c r="B6" s="93">
        <v>5700</v>
      </c>
      <c r="C6" s="94">
        <v>6000</v>
      </c>
      <c r="D6" s="95">
        <v>5875</v>
      </c>
      <c r="E6" s="93">
        <v>5000</v>
      </c>
      <c r="F6" s="94">
        <v>5000</v>
      </c>
      <c r="G6" s="95">
        <v>5000</v>
      </c>
      <c r="H6" s="93">
        <v>3900</v>
      </c>
      <c r="I6" s="94">
        <v>4500</v>
      </c>
      <c r="J6" s="95">
        <v>4115</v>
      </c>
      <c r="K6" s="93">
        <v>3500</v>
      </c>
      <c r="L6" s="94">
        <v>3700</v>
      </c>
      <c r="M6" s="95">
        <v>3625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4" s="97" customFormat="1" ht="13.5" thickBot="1">
      <c r="A7" s="98" t="s">
        <v>41</v>
      </c>
      <c r="B7" s="99"/>
      <c r="C7" s="100"/>
      <c r="D7" s="101"/>
      <c r="E7" s="99">
        <v>5300</v>
      </c>
      <c r="F7" s="100">
        <v>5800</v>
      </c>
      <c r="G7" s="101">
        <v>5485</v>
      </c>
      <c r="H7" s="99">
        <v>4800</v>
      </c>
      <c r="I7" s="100">
        <v>4800</v>
      </c>
      <c r="J7" s="101" t="s">
        <v>42</v>
      </c>
      <c r="K7" s="99">
        <v>3500</v>
      </c>
      <c r="L7" s="100">
        <v>3600</v>
      </c>
      <c r="M7" s="101">
        <v>3550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</row>
    <row r="8" spans="1:37" s="106" customFormat="1" ht="12.75">
      <c r="A8" s="102" t="s">
        <v>43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  <c r="R8" s="104"/>
      <c r="S8" s="104"/>
      <c r="T8" s="104"/>
      <c r="U8" s="104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</row>
    <row r="9" spans="1:37" s="106" customFormat="1" ht="12.75">
      <c r="A9" s="103" t="s">
        <v>44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  <c r="R9" s="104"/>
      <c r="S9" s="104"/>
      <c r="T9" s="104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</row>
    <row r="10" ht="12.75" hidden="1"/>
    <row r="11" spans="2:37" s="106" customFormat="1" ht="12.75" hidden="1">
      <c r="B11" s="106" t="s">
        <v>45</v>
      </c>
      <c r="E11" s="106" t="s">
        <v>46</v>
      </c>
      <c r="Q11" s="104"/>
      <c r="R11" s="104"/>
      <c r="S11" s="104"/>
      <c r="T11" s="104"/>
      <c r="U11" s="104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</row>
    <row r="12" spans="1:37" s="106" customFormat="1" ht="12.75" hidden="1">
      <c r="A12" s="108" t="s">
        <v>47</v>
      </c>
      <c r="B12" s="109">
        <v>6000</v>
      </c>
      <c r="C12" s="109">
        <v>5700</v>
      </c>
      <c r="D12" s="109">
        <v>5800</v>
      </c>
      <c r="E12" s="109">
        <v>6000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4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</row>
    <row r="13" spans="1:37" s="106" customFormat="1" ht="12.75" hidden="1">
      <c r="A13" s="108" t="s">
        <v>48</v>
      </c>
      <c r="B13" s="109">
        <v>5000</v>
      </c>
      <c r="C13" s="109">
        <v>5000</v>
      </c>
      <c r="D13" s="109">
        <v>5000</v>
      </c>
      <c r="E13" s="109">
        <v>5000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4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7" s="106" customFormat="1" ht="12.75" hidden="1">
      <c r="A14" s="108" t="s">
        <v>49</v>
      </c>
      <c r="B14" s="109">
        <v>3900</v>
      </c>
      <c r="C14" s="109">
        <v>4500</v>
      </c>
      <c r="D14" s="109">
        <v>3900</v>
      </c>
      <c r="E14" s="109">
        <v>4000</v>
      </c>
      <c r="F14" s="109">
        <v>4000</v>
      </c>
      <c r="G14" s="109">
        <v>4400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>
        <v>3200</v>
      </c>
      <c r="W14" s="109">
        <v>3500</v>
      </c>
      <c r="X14" s="109">
        <v>3400</v>
      </c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</row>
    <row r="15" spans="1:37" s="106" customFormat="1" ht="12.75" hidden="1">
      <c r="A15" s="108" t="s">
        <v>50</v>
      </c>
      <c r="B15" s="109">
        <v>3500</v>
      </c>
      <c r="C15" s="109">
        <v>3700</v>
      </c>
      <c r="D15" s="109">
        <v>3600</v>
      </c>
      <c r="E15" s="109">
        <v>3700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4"/>
      <c r="U15" s="104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</row>
    <row r="16" spans="1:37" s="106" customFormat="1" ht="12.75" hidden="1">
      <c r="A16" s="110"/>
      <c r="T16" s="104"/>
      <c r="U16" s="104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</row>
    <row r="17" spans="2:37" s="106" customFormat="1" ht="12.75" hidden="1">
      <c r="B17" s="106" t="s">
        <v>51</v>
      </c>
      <c r="E17" s="106" t="s">
        <v>52</v>
      </c>
      <c r="T17" s="104"/>
      <c r="U17" s="104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</row>
    <row r="18" spans="1:37" s="106" customFormat="1" ht="12.75" hidden="1">
      <c r="A18" s="108" t="s">
        <v>47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4"/>
      <c r="U18" s="104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</row>
    <row r="19" spans="1:37" s="106" customFormat="1" ht="12.75" hidden="1">
      <c r="A19" s="108" t="s">
        <v>48</v>
      </c>
      <c r="B19" s="109">
        <v>5700</v>
      </c>
      <c r="C19" s="109">
        <v>5500</v>
      </c>
      <c r="D19" s="109">
        <v>5300</v>
      </c>
      <c r="E19" s="109">
        <v>5500</v>
      </c>
      <c r="F19" s="109">
        <v>5300</v>
      </c>
      <c r="G19" s="109">
        <v>5800</v>
      </c>
      <c r="H19" s="109">
        <v>5400</v>
      </c>
      <c r="I19" s="109">
        <v>5400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4"/>
      <c r="U19" s="104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</row>
    <row r="20" spans="1:37" s="106" customFormat="1" ht="12.75" hidden="1">
      <c r="A20" s="108" t="s">
        <v>49</v>
      </c>
      <c r="B20" s="109">
        <v>4800</v>
      </c>
      <c r="C20" s="109">
        <v>4800</v>
      </c>
      <c r="D20" s="109">
        <v>4800</v>
      </c>
      <c r="E20" s="109">
        <v>4800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4"/>
      <c r="U20" s="104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</row>
    <row r="21" spans="1:37" s="106" customFormat="1" ht="12.75" hidden="1">
      <c r="A21" s="108" t="s">
        <v>50</v>
      </c>
      <c r="B21" s="109">
        <v>3500</v>
      </c>
      <c r="C21" s="109">
        <v>3600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4"/>
      <c r="U21" s="104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</row>
    <row r="22" ht="12.75" hidden="1"/>
    <row r="23" ht="12.75" hidden="1">
      <c r="A23" s="107" t="s">
        <v>53</v>
      </c>
    </row>
  </sheetData>
  <mergeCells count="5">
    <mergeCell ref="E4:G4"/>
    <mergeCell ref="H4:J4"/>
    <mergeCell ref="B4:D4"/>
    <mergeCell ref="A3:M3"/>
    <mergeCell ref="K4:M4"/>
  </mergeCells>
  <printOptions horizontalCentered="1"/>
  <pageMargins left="0.3937007874015748" right="0.4330708661417323" top="1.43" bottom="0.2362204724409449" header="0.56" footer="0.1968503937007874"/>
  <pageSetup horizontalDpi="600" verticalDpi="600" orientation="landscape" paperSize="9" r:id="rId1"/>
  <headerFooter alignWithMargins="0">
    <oddHeader>&amp;C&amp;"Arial Cyr,полужирный"ИНСТИТУТ КОНЪЮНКТУРЫ АГРАРНОГО РЫНКА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8"/>
  <dimension ref="A1:AU30"/>
  <sheetViews>
    <sheetView workbookViewId="0" topLeftCell="A1">
      <selection activeCell="A1" sqref="A1:P1"/>
    </sheetView>
  </sheetViews>
  <sheetFormatPr defaultColWidth="9.00390625" defaultRowHeight="12.75"/>
  <cols>
    <col min="1" max="1" width="10.875" style="7" customWidth="1"/>
    <col min="2" max="2" width="6.625" style="54" customWidth="1"/>
    <col min="3" max="6" width="5.125" style="55" customWidth="1"/>
    <col min="7" max="9" width="5.875" style="7" customWidth="1"/>
    <col min="10" max="10" width="5.875" style="7" bestFit="1" customWidth="1"/>
    <col min="11" max="11" width="7.125" style="7" hidden="1" customWidth="1"/>
    <col min="12" max="12" width="5.375" style="7" bestFit="1" customWidth="1"/>
    <col min="13" max="13" width="7.00390625" style="56" bestFit="1" customWidth="1"/>
    <col min="14" max="14" width="7.00390625" style="7" bestFit="1" customWidth="1"/>
    <col min="15" max="15" width="7.125" style="7" customWidth="1"/>
    <col min="16" max="16" width="6.875" style="7" customWidth="1"/>
    <col min="17" max="17" width="1.00390625" style="2" customWidth="1"/>
    <col min="18" max="18" width="10.375" style="7" customWidth="1"/>
    <col min="19" max="22" width="4.625" style="55" customWidth="1"/>
    <col min="23" max="23" width="6.25390625" style="47" customWidth="1"/>
    <col min="24" max="24" width="6.00390625" style="47" customWidth="1"/>
    <col min="25" max="25" width="6.125" style="47" customWidth="1"/>
    <col min="26" max="26" width="6.75390625" style="47" bestFit="1" customWidth="1"/>
    <col min="27" max="27" width="6.625" style="47" hidden="1" customWidth="1"/>
    <col min="28" max="28" width="6.375" style="47" bestFit="1" customWidth="1"/>
    <col min="29" max="32" width="6.75390625" style="47" bestFit="1" customWidth="1"/>
    <col min="33" max="33" width="6.25390625" style="7" customWidth="1"/>
    <col min="34" max="34" width="6.375" style="7" customWidth="1"/>
    <col min="35" max="16384" width="9.125" style="7" customWidth="1"/>
  </cols>
  <sheetData>
    <row r="1" spans="1:32" ht="12.75" customHeight="1">
      <c r="A1" s="115">
        <v>39878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3"/>
      <c r="S1" s="4"/>
      <c r="T1" s="4"/>
      <c r="U1" s="4"/>
      <c r="V1" s="4"/>
      <c r="W1" s="5"/>
      <c r="X1" s="5"/>
      <c r="Y1" s="5"/>
      <c r="Z1" s="6"/>
      <c r="AA1" s="5"/>
      <c r="AB1" s="5"/>
      <c r="AC1" s="5"/>
      <c r="AD1" s="5"/>
      <c r="AE1" s="5"/>
      <c r="AF1" s="5"/>
    </row>
    <row r="2" spans="1:32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3"/>
      <c r="S2" s="4"/>
      <c r="T2" s="4"/>
      <c r="U2" s="4"/>
      <c r="V2" s="4"/>
      <c r="W2" s="5"/>
      <c r="X2" s="5"/>
      <c r="Y2" s="5"/>
      <c r="Z2" s="6"/>
      <c r="AA2" s="5"/>
      <c r="AB2" s="5"/>
      <c r="AC2" s="5"/>
      <c r="AD2" s="5"/>
      <c r="AE2" s="5"/>
      <c r="AF2" s="5"/>
    </row>
    <row r="3" spans="1:17" s="8" customFormat="1" ht="15" customHeight="1" thickBot="1">
      <c r="A3" s="8" t="s">
        <v>0</v>
      </c>
      <c r="B3" s="9"/>
      <c r="C3" s="10" t="s">
        <v>1</v>
      </c>
      <c r="D3" s="11"/>
      <c r="E3" s="12" t="s">
        <v>2</v>
      </c>
      <c r="F3" s="13"/>
      <c r="M3" s="14"/>
      <c r="Q3" s="15"/>
    </row>
    <row r="4" spans="1:17" s="30" customFormat="1" ht="34.5" thickBot="1">
      <c r="A4" s="17" t="s">
        <v>4</v>
      </c>
      <c r="B4" s="18" t="s">
        <v>5</v>
      </c>
      <c r="C4" s="19" t="s">
        <v>6</v>
      </c>
      <c r="D4" s="20" t="s">
        <v>7</v>
      </c>
      <c r="E4" s="21" t="s">
        <v>8</v>
      </c>
      <c r="F4" s="22" t="s">
        <v>9</v>
      </c>
      <c r="G4" s="23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4" t="s">
        <v>15</v>
      </c>
      <c r="M4" s="24" t="s">
        <v>16</v>
      </c>
      <c r="N4" s="24" t="s">
        <v>17</v>
      </c>
      <c r="O4" s="24" t="s">
        <v>18</v>
      </c>
      <c r="P4" s="25" t="s">
        <v>19</v>
      </c>
      <c r="Q4" s="26"/>
    </row>
    <row r="5" spans="1:46" s="37" customFormat="1" ht="11.25">
      <c r="A5" s="32">
        <v>39857</v>
      </c>
      <c r="B5" s="33">
        <v>34.8003</v>
      </c>
      <c r="C5" s="34">
        <v>5355.902777777777</v>
      </c>
      <c r="D5" s="34">
        <v>5486.050925925925</v>
      </c>
      <c r="E5" s="34">
        <v>6226.175264550265</v>
      </c>
      <c r="F5" s="34">
        <v>6534.2962962962965</v>
      </c>
      <c r="G5" s="38">
        <v>6384.8108465608475</v>
      </c>
      <c r="H5" s="38">
        <v>5421.569444444444</v>
      </c>
      <c r="I5" s="38">
        <v>4325.059523809524</v>
      </c>
      <c r="J5" s="38">
        <v>4300</v>
      </c>
      <c r="K5" s="38"/>
      <c r="L5" s="38">
        <v>3700</v>
      </c>
      <c r="M5" s="38">
        <v>4512.703703703704</v>
      </c>
      <c r="N5" s="38">
        <v>3150</v>
      </c>
      <c r="O5" s="38">
        <v>3959.8148148148143</v>
      </c>
      <c r="P5" s="39">
        <v>3318.75</v>
      </c>
      <c r="Q5" s="35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s="37" customFormat="1" ht="11.25">
      <c r="A6" s="32">
        <v>39864</v>
      </c>
      <c r="B6" s="33">
        <v>36.091</v>
      </c>
      <c r="C6" s="34">
        <v>5273.839947089947</v>
      </c>
      <c r="D6" s="34">
        <v>5412.748015873016</v>
      </c>
      <c r="E6" s="34">
        <v>6121.6567460317465</v>
      </c>
      <c r="F6" s="34">
        <v>6462.342592592593</v>
      </c>
      <c r="G6" s="38">
        <v>6324.930555555556</v>
      </c>
      <c r="H6" s="38">
        <v>5347.355158730159</v>
      </c>
      <c r="I6" s="38">
        <v>4258.380952380952</v>
      </c>
      <c r="J6" s="38">
        <v>4350</v>
      </c>
      <c r="K6" s="38"/>
      <c r="L6" s="38">
        <v>3700</v>
      </c>
      <c r="M6" s="38">
        <v>4439.5046296296305</v>
      </c>
      <c r="N6" s="38">
        <v>2958.3333333333335</v>
      </c>
      <c r="O6" s="38">
        <v>3840.4629629629626</v>
      </c>
      <c r="P6" s="39">
        <v>3058.333333333333</v>
      </c>
      <c r="Q6" s="35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s="37" customFormat="1" ht="11.25">
      <c r="A7" s="32">
        <v>39871</v>
      </c>
      <c r="B7" s="33">
        <v>35.7223</v>
      </c>
      <c r="C7" s="34">
        <v>4995.44708994709</v>
      </c>
      <c r="D7" s="34">
        <v>5137.515211640211</v>
      </c>
      <c r="E7" s="34">
        <v>5993.710317460317</v>
      </c>
      <c r="F7" s="34">
        <v>6378.415343915343</v>
      </c>
      <c r="G7" s="38">
        <v>6229.632275132276</v>
      </c>
      <c r="H7" s="38">
        <v>5084.5244708994705</v>
      </c>
      <c r="I7" s="38">
        <v>4091.452380952381</v>
      </c>
      <c r="J7" s="38">
        <v>4437.5</v>
      </c>
      <c r="K7" s="38">
        <v>3400</v>
      </c>
      <c r="L7" s="38">
        <v>3770.75</v>
      </c>
      <c r="M7" s="38">
        <v>4222.722222222223</v>
      </c>
      <c r="N7" s="38">
        <v>2822.1666666666665</v>
      </c>
      <c r="O7" s="38">
        <v>3708.4166666666665</v>
      </c>
      <c r="P7" s="39">
        <v>3062.5</v>
      </c>
      <c r="Q7" s="35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:46" s="37" customFormat="1" ht="12" thickBot="1">
      <c r="A8" s="32">
        <v>39878</v>
      </c>
      <c r="B8" s="33">
        <v>35.8899</v>
      </c>
      <c r="C8" s="34">
        <v>4938.570105820106</v>
      </c>
      <c r="D8" s="34">
        <v>5033.931878306878</v>
      </c>
      <c r="E8" s="34">
        <v>5858.453869047618</v>
      </c>
      <c r="F8" s="34">
        <v>6281.455026455026</v>
      </c>
      <c r="G8" s="38">
        <v>6176.411375661376</v>
      </c>
      <c r="H8" s="38">
        <v>4986.285714285714</v>
      </c>
      <c r="I8" s="38">
        <v>3992.2638888888887</v>
      </c>
      <c r="J8" s="38">
        <v>4383.5</v>
      </c>
      <c r="K8" s="38">
        <v>3237.5</v>
      </c>
      <c r="L8" s="38">
        <v>3675</v>
      </c>
      <c r="M8" s="38">
        <v>4148.143518518518</v>
      </c>
      <c r="N8" s="38">
        <v>2829.1666666666665</v>
      </c>
      <c r="O8" s="38">
        <v>3553.4375</v>
      </c>
      <c r="P8" s="39">
        <v>2943.75</v>
      </c>
      <c r="Q8" s="35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1:46" s="37" customFormat="1" ht="12" hidden="1" thickBot="1">
      <c r="A9" s="32"/>
      <c r="B9" s="33"/>
      <c r="C9" s="34"/>
      <c r="D9" s="34"/>
      <c r="E9" s="34"/>
      <c r="F9" s="34"/>
      <c r="G9" s="38"/>
      <c r="H9" s="38"/>
      <c r="I9" s="38"/>
      <c r="J9" s="38"/>
      <c r="K9" s="38"/>
      <c r="L9" s="38"/>
      <c r="M9" s="38"/>
      <c r="N9" s="38"/>
      <c r="O9" s="38"/>
      <c r="P9" s="39"/>
      <c r="Q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spans="1:40" s="47" customFormat="1" ht="53.25" thickBot="1">
      <c r="A10" s="40" t="s">
        <v>20</v>
      </c>
      <c r="B10" s="41">
        <f aca="true" t="shared" si="0" ref="B10:P10">B8/B7-1</f>
        <v>0.004691747171934546</v>
      </c>
      <c r="C10" s="42">
        <f t="shared" si="0"/>
        <v>-0.011385764497725215</v>
      </c>
      <c r="D10" s="42">
        <f t="shared" si="0"/>
        <v>-0.02016214630345836</v>
      </c>
      <c r="E10" s="42">
        <f t="shared" si="0"/>
        <v>-0.02256639731464538</v>
      </c>
      <c r="F10" s="42">
        <f t="shared" si="0"/>
        <v>-0.01520131760513399</v>
      </c>
      <c r="G10" s="43">
        <f t="shared" si="0"/>
        <v>-0.00854318475319149</v>
      </c>
      <c r="H10" s="43">
        <f t="shared" si="0"/>
        <v>-0.01932112967023991</v>
      </c>
      <c r="I10" s="43">
        <f t="shared" si="0"/>
        <v>-0.02424285628381284</v>
      </c>
      <c r="J10" s="43">
        <f t="shared" si="0"/>
        <v>-0.01216901408450699</v>
      </c>
      <c r="K10" s="43">
        <f t="shared" si="0"/>
        <v>-0.047794117647058876</v>
      </c>
      <c r="L10" s="43">
        <f t="shared" si="0"/>
        <v>-0.025392826360803533</v>
      </c>
      <c r="M10" s="43">
        <f t="shared" si="0"/>
        <v>-0.017661285724936193</v>
      </c>
      <c r="N10" s="43">
        <f t="shared" si="0"/>
        <v>0.0024803637866888106</v>
      </c>
      <c r="O10" s="43">
        <f t="shared" si="0"/>
        <v>-0.04179119570346734</v>
      </c>
      <c r="P10" s="44">
        <f t="shared" si="0"/>
        <v>-0.038775510204081653</v>
      </c>
      <c r="Q10" s="45"/>
      <c r="AG10" s="46"/>
      <c r="AH10" s="46"/>
      <c r="AI10" s="46"/>
      <c r="AJ10" s="46"/>
      <c r="AK10" s="46"/>
      <c r="AL10" s="46"/>
      <c r="AM10" s="46"/>
      <c r="AN10" s="46"/>
    </row>
    <row r="11" spans="1:46" s="53" customFormat="1" ht="12" thickBot="1">
      <c r="A11" s="48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51"/>
      <c r="AH11" s="51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7" ht="12" thickBot="1">
      <c r="A12" s="8" t="s">
        <v>3</v>
      </c>
      <c r="B12" s="9"/>
      <c r="C12" s="10" t="s">
        <v>1</v>
      </c>
      <c r="D12" s="11"/>
      <c r="E12" s="12" t="s">
        <v>2</v>
      </c>
      <c r="F12" s="1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7"/>
      <c r="R12" s="2"/>
      <c r="S12" s="7"/>
      <c r="W12" s="55"/>
      <c r="AG12" s="47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ht="34.5" thickBot="1">
      <c r="A13" s="27" t="s">
        <v>4</v>
      </c>
      <c r="B13" s="18" t="s">
        <v>5</v>
      </c>
      <c r="C13" s="19" t="s">
        <v>6</v>
      </c>
      <c r="D13" s="20" t="s">
        <v>7</v>
      </c>
      <c r="E13" s="21" t="s">
        <v>8</v>
      </c>
      <c r="F13" s="22" t="s">
        <v>9</v>
      </c>
      <c r="G13" s="23" t="s">
        <v>10</v>
      </c>
      <c r="H13" s="28" t="s">
        <v>11</v>
      </c>
      <c r="I13" s="28" t="s">
        <v>12</v>
      </c>
      <c r="J13" s="28" t="s">
        <v>13</v>
      </c>
      <c r="K13" s="28" t="s">
        <v>14</v>
      </c>
      <c r="L13" s="28" t="s">
        <v>15</v>
      </c>
      <c r="M13" s="28" t="s">
        <v>16</v>
      </c>
      <c r="N13" s="28" t="s">
        <v>17</v>
      </c>
      <c r="O13" s="28" t="s">
        <v>18</v>
      </c>
      <c r="P13" s="29" t="s">
        <v>19</v>
      </c>
      <c r="Q13" s="7"/>
      <c r="R13" s="2"/>
      <c r="S13" s="7"/>
      <c r="W13" s="55"/>
      <c r="AG13" s="47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ht="11.25">
      <c r="A14" s="32">
        <f>A5</f>
        <v>39857</v>
      </c>
      <c r="B14" s="33">
        <v>34.8003</v>
      </c>
      <c r="C14" s="34">
        <f aca="true" t="shared" si="1" ref="C14:F17">C5/$B5</f>
        <v>153.90392547701535</v>
      </c>
      <c r="D14" s="34">
        <f t="shared" si="1"/>
        <v>157.6437825514701</v>
      </c>
      <c r="E14" s="34">
        <f t="shared" si="1"/>
        <v>178.91153997380093</v>
      </c>
      <c r="F14" s="34">
        <f t="shared" si="1"/>
        <v>187.76551628279918</v>
      </c>
      <c r="G14" s="38">
        <f>G5/B5</f>
        <v>183.4699944127162</v>
      </c>
      <c r="H14" s="38">
        <f>H5/B5</f>
        <v>155.79088239022204</v>
      </c>
      <c r="I14" s="38">
        <f>I5/B5</f>
        <v>124.28224825100715</v>
      </c>
      <c r="J14" s="38">
        <f>J5/B5</f>
        <v>123.56215319982874</v>
      </c>
      <c r="K14" s="38"/>
      <c r="L14" s="38">
        <f>L5/B5</f>
        <v>106.32092252078287</v>
      </c>
      <c r="M14" s="38">
        <f>M5/B5</f>
        <v>129.67427590290038</v>
      </c>
      <c r="N14" s="38">
        <f>N5/B5</f>
        <v>90.51646106499082</v>
      </c>
      <c r="O14" s="38">
        <f>O5/B5</f>
        <v>113.7868011142092</v>
      </c>
      <c r="P14" s="39">
        <f>P5/B5</f>
        <v>95.36555719347247</v>
      </c>
      <c r="Q14" s="7"/>
      <c r="R14" s="2"/>
      <c r="S14" s="7"/>
      <c r="W14" s="55"/>
      <c r="AG14" s="47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ht="11.25">
      <c r="A15" s="32">
        <f>A6</f>
        <v>39864</v>
      </c>
      <c r="B15" s="33">
        <v>36.091</v>
      </c>
      <c r="C15" s="34">
        <f t="shared" si="1"/>
        <v>146.1261795763472</v>
      </c>
      <c r="D15" s="34">
        <f t="shared" si="1"/>
        <v>149.97500805943355</v>
      </c>
      <c r="E15" s="34">
        <f t="shared" si="1"/>
        <v>169.61726596746408</v>
      </c>
      <c r="F15" s="34">
        <f t="shared" si="1"/>
        <v>179.05690040709854</v>
      </c>
      <c r="G15" s="38">
        <f>G6/B6</f>
        <v>175.249523580825</v>
      </c>
      <c r="H15" s="38">
        <f>H6/B6</f>
        <v>148.16311985620123</v>
      </c>
      <c r="I15" s="38">
        <f>I6/B6</f>
        <v>117.99010701784246</v>
      </c>
      <c r="J15" s="38">
        <f>J6/B6</f>
        <v>120.52866365575905</v>
      </c>
      <c r="K15" s="38"/>
      <c r="L15" s="38">
        <f>L6/B6</f>
        <v>102.51863345432379</v>
      </c>
      <c r="M15" s="38">
        <f>M6/B6</f>
        <v>123.00863455237123</v>
      </c>
      <c r="N15" s="38">
        <f>N6/B6</f>
        <v>81.96872719883997</v>
      </c>
      <c r="O15" s="38">
        <f>O6/B6</f>
        <v>106.41054453916385</v>
      </c>
      <c r="P15" s="39">
        <f>P6/B6</f>
        <v>84.73950107598384</v>
      </c>
      <c r="Q15" s="7"/>
      <c r="R15" s="2"/>
      <c r="S15" s="7"/>
      <c r="W15" s="55"/>
      <c r="AG15" s="47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ht="11.25">
      <c r="A16" s="32">
        <f>A7</f>
        <v>39871</v>
      </c>
      <c r="B16" s="33">
        <v>35.7223</v>
      </c>
      <c r="C16" s="34">
        <f t="shared" si="1"/>
        <v>139.84113816711383</v>
      </c>
      <c r="D16" s="34">
        <f t="shared" si="1"/>
        <v>143.81815313236302</v>
      </c>
      <c r="E16" s="34">
        <f t="shared" si="1"/>
        <v>167.78623765715864</v>
      </c>
      <c r="F16" s="34">
        <f t="shared" si="1"/>
        <v>178.55556176157035</v>
      </c>
      <c r="G16" s="38">
        <f>G7/B7</f>
        <v>174.39057045969258</v>
      </c>
      <c r="H16" s="38">
        <f>H7/B7</f>
        <v>142.33474526834698</v>
      </c>
      <c r="I16" s="38">
        <f>I7/B7</f>
        <v>114.53496502051608</v>
      </c>
      <c r="J16" s="38">
        <f>J7/B7</f>
        <v>124.2221245552498</v>
      </c>
      <c r="K16" s="38"/>
      <c r="L16" s="38">
        <f>L7/B7</f>
        <v>105.55731293897651</v>
      </c>
      <c r="M16" s="38">
        <f>M7/B7</f>
        <v>118.20969596644737</v>
      </c>
      <c r="N16" s="38">
        <f>N7/B7</f>
        <v>79.00293840728807</v>
      </c>
      <c r="O16" s="38">
        <f>O7/B7</f>
        <v>103.812371170576</v>
      </c>
      <c r="P16" s="39">
        <f>P7/B7</f>
        <v>85.73076201700339</v>
      </c>
      <c r="Q16" s="7"/>
      <c r="R16" s="2"/>
      <c r="S16" s="7"/>
      <c r="W16" s="55"/>
      <c r="AG16" s="47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ht="12" thickBot="1">
      <c r="A17" s="32">
        <f>A8</f>
        <v>39878</v>
      </c>
      <c r="B17" s="33">
        <v>35.8899</v>
      </c>
      <c r="C17" s="34">
        <f t="shared" si="1"/>
        <v>137.6033398203981</v>
      </c>
      <c r="D17" s="34">
        <f t="shared" si="1"/>
        <v>140.2604041333879</v>
      </c>
      <c r="E17" s="34">
        <f t="shared" si="1"/>
        <v>163.23405384377273</v>
      </c>
      <c r="F17" s="34">
        <f t="shared" si="1"/>
        <v>175.02013174890504</v>
      </c>
      <c r="G17" s="38">
        <f>G8/B8</f>
        <v>172.09330133718333</v>
      </c>
      <c r="H17" s="38">
        <f>H8/B8</f>
        <v>138.9328394418963</v>
      </c>
      <c r="I17" s="38">
        <f>I8/B8</f>
        <v>111.23641717833956</v>
      </c>
      <c r="J17" s="38">
        <f>J8/B8</f>
        <v>122.1374258496123</v>
      </c>
      <c r="K17" s="38"/>
      <c r="L17" s="38">
        <f>L8/B8</f>
        <v>102.3964959501141</v>
      </c>
      <c r="M17" s="38">
        <f>M8/B8</f>
        <v>115.57969006652341</v>
      </c>
      <c r="N17" s="38">
        <f>N8/B8</f>
        <v>78.82904846953228</v>
      </c>
      <c r="O17" s="38">
        <f>O8/B8</f>
        <v>99.00940097353295</v>
      </c>
      <c r="P17" s="39">
        <f>P8/B8</f>
        <v>82.02168298044855</v>
      </c>
      <c r="Q17" s="7"/>
      <c r="R17" s="2"/>
      <c r="S17" s="7"/>
      <c r="W17" s="55"/>
      <c r="AG17" s="47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 ht="12" hidden="1" thickBot="1">
      <c r="A18" s="32"/>
      <c r="B18" s="33"/>
      <c r="C18" s="34"/>
      <c r="D18" s="34"/>
      <c r="E18" s="34"/>
      <c r="F18" s="34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7"/>
      <c r="R18" s="2"/>
      <c r="S18" s="7"/>
      <c r="W18" s="55"/>
      <c r="AG18" s="47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ht="53.25" thickBot="1">
      <c r="A19" s="40" t="str">
        <f>A10</f>
        <v>Изменения в % по сравнению с предыдущей декадой</v>
      </c>
      <c r="B19" s="41">
        <f>B17/B16-1</f>
        <v>0.004691747171934546</v>
      </c>
      <c r="C19" s="42">
        <f aca="true" t="shared" si="2" ref="C19:P19">C17/C16-1</f>
        <v>-0.016002432303157454</v>
      </c>
      <c r="D19" s="42">
        <f t="shared" si="2"/>
        <v>-0.024737829832237823</v>
      </c>
      <c r="E19" s="42">
        <f t="shared" si="2"/>
        <v>-0.02713085338195309</v>
      </c>
      <c r="F19" s="42">
        <f t="shared" si="2"/>
        <v>-0.01980016739767676</v>
      </c>
      <c r="G19" s="43">
        <f t="shared" si="2"/>
        <v>-0.013173126944040936</v>
      </c>
      <c r="H19" s="43">
        <f t="shared" si="2"/>
        <v>-0.023900740610010462</v>
      </c>
      <c r="I19" s="43">
        <f t="shared" si="2"/>
        <v>-0.028799483560200678</v>
      </c>
      <c r="J19" s="43">
        <f t="shared" si="2"/>
        <v>-0.016782024241666416</v>
      </c>
      <c r="K19" s="43" t="e">
        <f t="shared" si="2"/>
        <v>#DIV/0!</v>
      </c>
      <c r="L19" s="43">
        <f t="shared" si="2"/>
        <v>-0.029944083463830706</v>
      </c>
      <c r="M19" s="43">
        <f t="shared" si="2"/>
        <v>-0.022248647866165427</v>
      </c>
      <c r="N19" s="43">
        <f t="shared" si="2"/>
        <v>-0.002201056584241523</v>
      </c>
      <c r="O19" s="43">
        <f t="shared" si="2"/>
        <v>-0.04626587508680646</v>
      </c>
      <c r="P19" s="44">
        <f t="shared" si="2"/>
        <v>-0.04326427234857888</v>
      </c>
      <c r="Q19" s="7"/>
      <c r="R19" s="2"/>
      <c r="S19" s="7"/>
      <c r="W19" s="55"/>
      <c r="AG19" s="47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33:46" ht="11.25"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33:46" ht="11.25"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33:46" ht="11.25"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33:46" ht="11.25"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33:46" ht="11.25"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33:46" ht="11.25"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33:46" ht="11.25"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33:46" ht="11.25"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3:46" ht="11.25">
      <c r="M28" s="7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33:46" ht="11.25"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7:16" ht="11.25">
      <c r="G30" s="57"/>
      <c r="H30" s="57"/>
      <c r="I30" s="57"/>
      <c r="J30" s="57"/>
      <c r="K30" s="57"/>
      <c r="L30" s="57"/>
      <c r="M30" s="57"/>
      <c r="N30" s="57"/>
      <c r="O30" s="57"/>
      <c r="P30" s="57"/>
    </row>
  </sheetData>
  <mergeCells count="1">
    <mergeCell ref="A1:P1"/>
  </mergeCells>
  <printOptions horizontalCentered="1"/>
  <pageMargins left="0.17" right="0.17" top="0.65" bottom="0.1968503937007874" header="0.2362204724409449" footer="0.2362204724409449"/>
  <pageSetup horizontalDpi="600" verticalDpi="600" orientation="portrait" paperSize="9" r:id="rId2"/>
  <headerFooter alignWithMargins="0">
    <oddHeader>&amp;C&amp;"Arial CYR,полужирный"ИНСТИТУТ КОНЪЮНКТУРЫ АГРАРНОГО РЫНКА
Динамика средних цен на зерно по регионам РФ (руб./т)</oddHeader>
  </headerFooter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9"/>
  <dimension ref="A1:AU41"/>
  <sheetViews>
    <sheetView workbookViewId="0" topLeftCell="A15">
      <selection activeCell="A1" sqref="A1:P1"/>
    </sheetView>
  </sheetViews>
  <sheetFormatPr defaultColWidth="9.00390625" defaultRowHeight="12.75"/>
  <cols>
    <col min="1" max="1" width="12.375" style="7" customWidth="1"/>
    <col min="2" max="2" width="8.125" style="54" bestFit="1" customWidth="1"/>
    <col min="3" max="6" width="5.125" style="76" customWidth="1"/>
    <col min="7" max="7" width="8.25390625" style="7" bestFit="1" customWidth="1"/>
    <col min="8" max="8" width="8.25390625" style="7" customWidth="1"/>
    <col min="9" max="9" width="7.00390625" style="7" bestFit="1" customWidth="1"/>
    <col min="10" max="10" width="11.625" style="7" hidden="1" customWidth="1"/>
    <col min="11" max="11" width="6.75390625" style="7" hidden="1" customWidth="1"/>
    <col min="12" max="12" width="7.875" style="7" hidden="1" customWidth="1"/>
    <col min="13" max="13" width="8.00390625" style="56" customWidth="1"/>
    <col min="14" max="14" width="7.875" style="7" hidden="1" customWidth="1"/>
    <col min="15" max="15" width="6.875" style="7" bestFit="1" customWidth="1"/>
    <col min="16" max="16" width="7.00390625" style="7" hidden="1" customWidth="1"/>
    <col min="17" max="17" width="3.00390625" style="2" customWidth="1"/>
    <col min="18" max="18" width="12.75390625" style="7" customWidth="1"/>
    <col min="19" max="22" width="5.00390625" style="76" customWidth="1"/>
    <col min="23" max="23" width="9.00390625" style="47" customWidth="1"/>
    <col min="24" max="24" width="8.25390625" style="47" bestFit="1" customWidth="1"/>
    <col min="25" max="25" width="7.00390625" style="47" bestFit="1" customWidth="1"/>
    <col min="26" max="26" width="7.875" style="47" hidden="1" customWidth="1"/>
    <col min="27" max="27" width="6.75390625" style="47" hidden="1" customWidth="1"/>
    <col min="28" max="28" width="6.375" style="47" hidden="1" customWidth="1"/>
    <col min="29" max="29" width="8.00390625" style="47" bestFit="1" customWidth="1"/>
    <col min="30" max="30" width="7.875" style="47" hidden="1" customWidth="1"/>
    <col min="31" max="31" width="6.875" style="47" bestFit="1" customWidth="1"/>
    <col min="32" max="32" width="7.125" style="47" hidden="1" customWidth="1"/>
    <col min="33" max="33" width="6.25390625" style="7" customWidth="1"/>
    <col min="34" max="34" width="6.375" style="7" customWidth="1"/>
    <col min="35" max="16384" width="9.125" style="7" customWidth="1"/>
  </cols>
  <sheetData>
    <row r="1" spans="1:32" ht="12.75" customHeight="1">
      <c r="A1" s="115">
        <v>39878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3"/>
      <c r="S1" s="58"/>
      <c r="T1" s="58"/>
      <c r="U1" s="58"/>
      <c r="V1" s="58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3"/>
      <c r="S2" s="58"/>
      <c r="T2" s="58"/>
      <c r="U2" s="58"/>
      <c r="V2" s="58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15" customHeight="1" thickBot="1">
      <c r="A3" s="8" t="s">
        <v>0</v>
      </c>
      <c r="B3" s="9"/>
      <c r="C3" s="10" t="s">
        <v>1</v>
      </c>
      <c r="D3" s="11"/>
      <c r="E3" s="12" t="s">
        <v>2</v>
      </c>
      <c r="F3" s="13"/>
      <c r="M3" s="14"/>
      <c r="Q3" s="15"/>
      <c r="AF3" s="16"/>
    </row>
    <row r="4" spans="1:32" s="30" customFormat="1" ht="34.5" thickBot="1">
      <c r="A4" s="17" t="s">
        <v>4</v>
      </c>
      <c r="B4" s="59" t="s">
        <v>5</v>
      </c>
      <c r="C4" s="19" t="s">
        <v>6</v>
      </c>
      <c r="D4" s="20" t="s">
        <v>7</v>
      </c>
      <c r="E4" s="21" t="s">
        <v>8</v>
      </c>
      <c r="F4" s="22" t="s">
        <v>9</v>
      </c>
      <c r="G4" s="23" t="s">
        <v>21</v>
      </c>
      <c r="H4" s="24" t="s">
        <v>22</v>
      </c>
      <c r="I4" s="24" t="s">
        <v>23</v>
      </c>
      <c r="J4" s="24" t="s">
        <v>13</v>
      </c>
      <c r="K4" s="24" t="s">
        <v>24</v>
      </c>
      <c r="L4" s="24" t="s">
        <v>15</v>
      </c>
      <c r="M4" s="24" t="s">
        <v>25</v>
      </c>
      <c r="N4" s="24" t="s">
        <v>17</v>
      </c>
      <c r="O4" s="25" t="s">
        <v>26</v>
      </c>
      <c r="P4" s="60" t="s">
        <v>27</v>
      </c>
      <c r="Q4" s="26"/>
      <c r="AF4" s="60" t="s">
        <v>27</v>
      </c>
    </row>
    <row r="5" spans="1:46" s="37" customFormat="1" ht="11.25">
      <c r="A5" s="32">
        <v>39857</v>
      </c>
      <c r="B5" s="33">
        <v>34.8003</v>
      </c>
      <c r="C5" s="63">
        <v>4680</v>
      </c>
      <c r="D5" s="63">
        <v>4700</v>
      </c>
      <c r="E5" s="63">
        <v>5770</v>
      </c>
      <c r="F5" s="63">
        <v>6030</v>
      </c>
      <c r="G5" s="64">
        <v>5830</v>
      </c>
      <c r="H5" s="64">
        <v>4695</v>
      </c>
      <c r="I5" s="64">
        <v>4000</v>
      </c>
      <c r="J5" s="38"/>
      <c r="K5" s="38"/>
      <c r="L5" s="38"/>
      <c r="M5" s="38">
        <v>3690</v>
      </c>
      <c r="N5" s="38"/>
      <c r="O5" s="39">
        <v>2900</v>
      </c>
      <c r="P5" s="65"/>
      <c r="Q5" s="61"/>
      <c r="AF5" s="62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s="37" customFormat="1" ht="11.25">
      <c r="A6" s="32">
        <v>39864</v>
      </c>
      <c r="B6" s="33">
        <v>36.091</v>
      </c>
      <c r="C6" s="63">
        <v>4525</v>
      </c>
      <c r="D6" s="63">
        <v>4620</v>
      </c>
      <c r="E6" s="63">
        <v>5680</v>
      </c>
      <c r="F6" s="63">
        <v>5880</v>
      </c>
      <c r="G6" s="64">
        <v>5740</v>
      </c>
      <c r="H6" s="64">
        <v>4570</v>
      </c>
      <c r="I6" s="64">
        <v>4000</v>
      </c>
      <c r="J6" s="38"/>
      <c r="K6" s="38"/>
      <c r="L6" s="38"/>
      <c r="M6" s="38">
        <v>3530</v>
      </c>
      <c r="N6" s="38"/>
      <c r="O6" s="39">
        <v>2790</v>
      </c>
      <c r="P6" s="65"/>
      <c r="Q6" s="61"/>
      <c r="AF6" s="62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s="37" customFormat="1" ht="11.25">
      <c r="A7" s="32">
        <v>39871</v>
      </c>
      <c r="B7" s="33">
        <v>35.7223</v>
      </c>
      <c r="C7" s="63">
        <v>4310</v>
      </c>
      <c r="D7" s="63">
        <v>4400</v>
      </c>
      <c r="E7" s="63">
        <v>5555</v>
      </c>
      <c r="F7" s="63">
        <v>5670</v>
      </c>
      <c r="G7" s="64">
        <v>5625</v>
      </c>
      <c r="H7" s="64">
        <v>4360</v>
      </c>
      <c r="I7" s="64">
        <v>3260</v>
      </c>
      <c r="J7" s="38"/>
      <c r="K7" s="38"/>
      <c r="L7" s="38"/>
      <c r="M7" s="38">
        <v>3260</v>
      </c>
      <c r="N7" s="38"/>
      <c r="O7" s="39">
        <v>2520</v>
      </c>
      <c r="P7" s="65"/>
      <c r="Q7" s="61"/>
      <c r="AF7" s="62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:46" s="37" customFormat="1" ht="12" thickBot="1">
      <c r="A8" s="32">
        <v>39878</v>
      </c>
      <c r="B8" s="33">
        <v>35.8899</v>
      </c>
      <c r="C8" s="63">
        <v>4275</v>
      </c>
      <c r="D8" s="63">
        <v>4350</v>
      </c>
      <c r="E8" s="63">
        <v>5500</v>
      </c>
      <c r="F8" s="63">
        <v>5650</v>
      </c>
      <c r="G8" s="64">
        <v>5565</v>
      </c>
      <c r="H8" s="64">
        <v>4310</v>
      </c>
      <c r="I8" s="64">
        <v>3215</v>
      </c>
      <c r="J8" s="38"/>
      <c r="K8" s="38"/>
      <c r="L8" s="38"/>
      <c r="M8" s="38">
        <v>3235</v>
      </c>
      <c r="N8" s="38"/>
      <c r="O8" s="39">
        <v>2480</v>
      </c>
      <c r="P8" s="65"/>
      <c r="Q8" s="61"/>
      <c r="AF8" s="62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1:46" s="37" customFormat="1" ht="12" hidden="1" thickBot="1">
      <c r="A9" s="32"/>
      <c r="B9" s="33"/>
      <c r="C9" s="63"/>
      <c r="D9" s="63"/>
      <c r="E9" s="63"/>
      <c r="F9" s="63"/>
      <c r="G9" s="64"/>
      <c r="H9" s="64"/>
      <c r="I9" s="64"/>
      <c r="J9" s="38"/>
      <c r="K9" s="38"/>
      <c r="L9" s="38"/>
      <c r="M9" s="38"/>
      <c r="N9" s="38"/>
      <c r="O9" s="39"/>
      <c r="P9" s="65"/>
      <c r="Q9" s="61"/>
      <c r="AF9" s="62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spans="1:40" s="47" customFormat="1" ht="42.75" thickBot="1">
      <c r="A10" s="40" t="str">
        <f>'!_ДАЙДЖЕСТ Р-НЫ'!A10</f>
        <v>Изменения в % по сравнению с предыдущей декадой</v>
      </c>
      <c r="B10" s="41">
        <f aca="true" t="shared" si="0" ref="B10:O10">B8/B7-1</f>
        <v>0.004691747171934546</v>
      </c>
      <c r="C10" s="42">
        <f t="shared" si="0"/>
        <v>-0.008120649651972123</v>
      </c>
      <c r="D10" s="42">
        <f t="shared" si="0"/>
        <v>-0.011363636363636354</v>
      </c>
      <c r="E10" s="42">
        <f t="shared" si="0"/>
        <v>-0.00990099009900991</v>
      </c>
      <c r="F10" s="42">
        <f t="shared" si="0"/>
        <v>-0.003527336860670194</v>
      </c>
      <c r="G10" s="43">
        <f t="shared" si="0"/>
        <v>-0.010666666666666713</v>
      </c>
      <c r="H10" s="43">
        <f t="shared" si="0"/>
        <v>-0.011467889908256867</v>
      </c>
      <c r="I10" s="43">
        <f t="shared" si="0"/>
        <v>-0.013803680981595123</v>
      </c>
      <c r="J10" s="43" t="e">
        <f t="shared" si="0"/>
        <v>#DIV/0!</v>
      </c>
      <c r="K10" s="43" t="e">
        <f t="shared" si="0"/>
        <v>#DIV/0!</v>
      </c>
      <c r="L10" s="43" t="e">
        <f t="shared" si="0"/>
        <v>#DIV/0!</v>
      </c>
      <c r="M10" s="43">
        <f t="shared" si="0"/>
        <v>-0.0076687116564416735</v>
      </c>
      <c r="N10" s="43" t="e">
        <f t="shared" si="0"/>
        <v>#DIV/0!</v>
      </c>
      <c r="O10" s="44">
        <f t="shared" si="0"/>
        <v>-0.015873015873015928</v>
      </c>
      <c r="P10" s="66" t="e">
        <f>#REF!/#REF!-1</f>
        <v>#REF!</v>
      </c>
      <c r="Q10" s="35"/>
      <c r="AF10" s="44" t="e">
        <f>#REF!/#REF!-1</f>
        <v>#REF!</v>
      </c>
      <c r="AG10" s="36"/>
      <c r="AH10" s="46"/>
      <c r="AI10" s="46"/>
      <c r="AJ10" s="46"/>
      <c r="AK10" s="46"/>
      <c r="AL10" s="46"/>
      <c r="AM10" s="46"/>
      <c r="AN10" s="46"/>
    </row>
    <row r="11" spans="1:46" s="74" customFormat="1" ht="17.25" thickBot="1">
      <c r="A11" s="67"/>
      <c r="B11" s="68"/>
      <c r="C11" s="69"/>
      <c r="D11" s="69"/>
      <c r="E11" s="69"/>
      <c r="F11" s="69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AF11" s="70"/>
      <c r="AG11" s="72"/>
      <c r="AH11" s="72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</row>
    <row r="12" spans="1:47" ht="12" thickBot="1">
      <c r="A12" s="8" t="s">
        <v>3</v>
      </c>
      <c r="B12" s="9"/>
      <c r="C12" s="10" t="s">
        <v>1</v>
      </c>
      <c r="D12" s="11"/>
      <c r="E12" s="12" t="s">
        <v>2</v>
      </c>
      <c r="F12" s="13"/>
      <c r="G12" s="16"/>
      <c r="H12" s="16"/>
      <c r="I12" s="16"/>
      <c r="J12" s="16"/>
      <c r="K12" s="16"/>
      <c r="L12" s="16"/>
      <c r="M12" s="16"/>
      <c r="N12" s="16"/>
      <c r="O12" s="16"/>
      <c r="P12" s="75"/>
      <c r="Q12" s="7"/>
      <c r="R12" s="35"/>
      <c r="S12" s="7"/>
      <c r="W12" s="76"/>
      <c r="AG12" s="47"/>
      <c r="AH12" s="77"/>
      <c r="AI12" s="77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ht="34.5" thickBot="1">
      <c r="A13" s="27" t="s">
        <v>4</v>
      </c>
      <c r="B13" s="59" t="s">
        <v>5</v>
      </c>
      <c r="C13" s="19" t="s">
        <v>6</v>
      </c>
      <c r="D13" s="20" t="s">
        <v>7</v>
      </c>
      <c r="E13" s="21" t="s">
        <v>8</v>
      </c>
      <c r="F13" s="22" t="s">
        <v>9</v>
      </c>
      <c r="G13" s="23" t="s">
        <v>21</v>
      </c>
      <c r="H13" s="24" t="s">
        <v>22</v>
      </c>
      <c r="I13" s="24" t="s">
        <v>23</v>
      </c>
      <c r="J13" s="24" t="s">
        <v>13</v>
      </c>
      <c r="K13" s="24" t="s">
        <v>24</v>
      </c>
      <c r="L13" s="24" t="s">
        <v>15</v>
      </c>
      <c r="M13" s="24" t="s">
        <v>25</v>
      </c>
      <c r="N13" s="24" t="s">
        <v>17</v>
      </c>
      <c r="O13" s="25" t="s">
        <v>26</v>
      </c>
      <c r="P13" s="75"/>
      <c r="Q13" s="55"/>
      <c r="R13" s="2"/>
      <c r="S13" s="7"/>
      <c r="W13" s="76"/>
      <c r="AG13" s="47"/>
      <c r="AH13" s="77"/>
      <c r="AI13" s="77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ht="11.25">
      <c r="A14" s="32">
        <f>A5</f>
        <v>39857</v>
      </c>
      <c r="B14" s="33">
        <v>34.8003</v>
      </c>
      <c r="C14" s="63">
        <f>C5/B5</f>
        <v>134.4815992965578</v>
      </c>
      <c r="D14" s="63">
        <f>D5/B5</f>
        <v>135.05630698585932</v>
      </c>
      <c r="E14" s="63">
        <f>E5/B5</f>
        <v>165.80316836349112</v>
      </c>
      <c r="F14" s="63">
        <f>F5/B5</f>
        <v>173.274368324411</v>
      </c>
      <c r="G14" s="38">
        <f>G5/B5</f>
        <v>167.5272914313957</v>
      </c>
      <c r="H14" s="38">
        <f>H5/B5</f>
        <v>134.91263006353392</v>
      </c>
      <c r="I14" s="38">
        <f>I5/B5</f>
        <v>114.9415378603058</v>
      </c>
      <c r="J14" s="38"/>
      <c r="K14" s="38"/>
      <c r="L14" s="38"/>
      <c r="M14" s="38">
        <f>M5/B5</f>
        <v>106.0335686761321</v>
      </c>
      <c r="N14" s="38"/>
      <c r="O14" s="39">
        <f>O5/B5</f>
        <v>83.33261494872171</v>
      </c>
      <c r="P14" s="55"/>
      <c r="Q14" s="55"/>
      <c r="R14" s="2"/>
      <c r="S14" s="7"/>
      <c r="W14" s="76"/>
      <c r="AG14" s="47"/>
      <c r="AH14" s="77"/>
      <c r="AI14" s="77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ht="11.25">
      <c r="A15" s="32">
        <f>A6</f>
        <v>39864</v>
      </c>
      <c r="B15" s="33">
        <v>36.091</v>
      </c>
      <c r="C15" s="63">
        <f>C6/B6</f>
        <v>125.37751794076085</v>
      </c>
      <c r="D15" s="63">
        <f>D6/B6</f>
        <v>128.00975312404753</v>
      </c>
      <c r="E15" s="63">
        <f>E6/B6</f>
        <v>157.37995622177274</v>
      </c>
      <c r="F15" s="63">
        <f>F6/B6</f>
        <v>162.9215039760605</v>
      </c>
      <c r="G15" s="38">
        <f>G6/B6</f>
        <v>159.04242054805906</v>
      </c>
      <c r="H15" s="38">
        <f>H6/B6</f>
        <v>126.6243661854756</v>
      </c>
      <c r="I15" s="38">
        <f>I6/B6</f>
        <v>110.83095508575545</v>
      </c>
      <c r="J15" s="38"/>
      <c r="K15" s="38"/>
      <c r="L15" s="38"/>
      <c r="M15" s="38">
        <f>M6/B6</f>
        <v>97.80831786317918</v>
      </c>
      <c r="N15" s="38"/>
      <c r="O15" s="39">
        <f>O6/B6</f>
        <v>77.30459117231443</v>
      </c>
      <c r="Q15" s="7"/>
      <c r="R15" s="2"/>
      <c r="S15" s="7"/>
      <c r="W15" s="76"/>
      <c r="AG15" s="47"/>
      <c r="AH15" s="46"/>
      <c r="AI15" s="46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ht="11.25">
      <c r="A16" s="32">
        <f>A7</f>
        <v>39871</v>
      </c>
      <c r="B16" s="33">
        <v>35.7223</v>
      </c>
      <c r="C16" s="63">
        <f>C7/B7</f>
        <v>120.65292548352151</v>
      </c>
      <c r="D16" s="63">
        <f>D7/B7</f>
        <v>123.17236012238854</v>
      </c>
      <c r="E16" s="63">
        <f>E7/B7</f>
        <v>155.50510465451555</v>
      </c>
      <c r="F16" s="63">
        <f>F7/B7</f>
        <v>158.7243822486234</v>
      </c>
      <c r="G16" s="38">
        <f>G7/B7</f>
        <v>157.4646649291899</v>
      </c>
      <c r="H16" s="38">
        <f>H7/B7</f>
        <v>122.0526113940032</v>
      </c>
      <c r="I16" s="38">
        <f>I7/B7</f>
        <v>91.25952136340607</v>
      </c>
      <c r="J16" s="38"/>
      <c r="K16" s="38"/>
      <c r="L16" s="38"/>
      <c r="M16" s="38">
        <f>M7/B7</f>
        <v>91.25952136340607</v>
      </c>
      <c r="N16" s="38"/>
      <c r="O16" s="39">
        <f>O7/B7</f>
        <v>70.54416988827708</v>
      </c>
      <c r="Q16" s="7"/>
      <c r="R16" s="2"/>
      <c r="S16" s="7"/>
      <c r="W16" s="76"/>
      <c r="AG16" s="47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ht="12" thickBot="1">
      <c r="A17" s="32">
        <f>A8</f>
        <v>39878</v>
      </c>
      <c r="B17" s="33">
        <v>35.8899</v>
      </c>
      <c r="C17" s="63">
        <f>C8/B8</f>
        <v>119.1142912072756</v>
      </c>
      <c r="D17" s="63">
        <f>D8/B8</f>
        <v>121.20401561442078</v>
      </c>
      <c r="E17" s="63">
        <f>E8/B8</f>
        <v>153.2464565239803</v>
      </c>
      <c r="F17" s="63">
        <f>F8/B8</f>
        <v>157.42590533827067</v>
      </c>
      <c r="G17" s="38">
        <f>G8/B8</f>
        <v>155.0575510101728</v>
      </c>
      <c r="H17" s="38">
        <f>H8/B8</f>
        <v>120.08949593061001</v>
      </c>
      <c r="I17" s="38">
        <f>I8/B8</f>
        <v>89.5795195862903</v>
      </c>
      <c r="J17" s="38"/>
      <c r="K17" s="38"/>
      <c r="L17" s="38"/>
      <c r="M17" s="38">
        <f>M8/B8</f>
        <v>90.13677942819568</v>
      </c>
      <c r="N17" s="38"/>
      <c r="O17" s="39">
        <f>O8/B8</f>
        <v>69.10022039626747</v>
      </c>
      <c r="Q17" s="7"/>
      <c r="R17" s="2"/>
      <c r="S17" s="7"/>
      <c r="W17" s="76"/>
      <c r="AG17" s="47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 ht="12" hidden="1" thickBot="1">
      <c r="A18" s="32"/>
      <c r="B18" s="33"/>
      <c r="C18" s="63"/>
      <c r="D18" s="63"/>
      <c r="E18" s="63"/>
      <c r="F18" s="63"/>
      <c r="G18" s="38"/>
      <c r="H18" s="38"/>
      <c r="I18" s="38"/>
      <c r="J18" s="38"/>
      <c r="K18" s="38"/>
      <c r="L18" s="38"/>
      <c r="M18" s="38"/>
      <c r="N18" s="38"/>
      <c r="O18" s="39"/>
      <c r="Q18" s="7"/>
      <c r="R18" s="2"/>
      <c r="S18" s="7"/>
      <c r="W18" s="76"/>
      <c r="AG18" s="47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ht="42.75" thickBot="1">
      <c r="A19" s="40" t="str">
        <f>A10</f>
        <v>Изменения в % по сравнению с предыдущей декадой</v>
      </c>
      <c r="B19" s="41">
        <f>B17/B16-1</f>
        <v>0.004691747171934546</v>
      </c>
      <c r="C19" s="42">
        <f aca="true" t="shared" si="1" ref="C19:O19">C17/C16-1</f>
        <v>-0.01275256501307176</v>
      </c>
      <c r="D19" s="42">
        <f t="shared" si="1"/>
        <v>-0.015980407503858318</v>
      </c>
      <c r="E19" s="42">
        <f t="shared" si="1"/>
        <v>-0.01452459155957142</v>
      </c>
      <c r="F19" s="42">
        <f t="shared" si="1"/>
        <v>-0.008180702245977778</v>
      </c>
      <c r="G19" s="43">
        <f t="shared" si="1"/>
        <v>-0.015286692542098579</v>
      </c>
      <c r="H19" s="43">
        <f t="shared" si="1"/>
        <v>-0.016084174201369317</v>
      </c>
      <c r="I19" s="43">
        <f t="shared" si="1"/>
        <v>-0.01840905751001909</v>
      </c>
      <c r="J19" s="43" t="e">
        <f t="shared" si="1"/>
        <v>#DIV/0!</v>
      </c>
      <c r="K19" s="43" t="e">
        <f t="shared" si="1"/>
        <v>#DIV/0!</v>
      </c>
      <c r="L19" s="43" t="e">
        <f t="shared" si="1"/>
        <v>#DIV/0!</v>
      </c>
      <c r="M19" s="43">
        <f t="shared" si="1"/>
        <v>-0.012302737494529481</v>
      </c>
      <c r="N19" s="43" t="e">
        <f t="shared" si="1"/>
        <v>#DIV/0!</v>
      </c>
      <c r="O19" s="44">
        <f t="shared" si="1"/>
        <v>-0.02046872894381535</v>
      </c>
      <c r="Q19" s="7"/>
      <c r="R19" s="2"/>
      <c r="S19" s="7"/>
      <c r="W19" s="76"/>
      <c r="AG19" s="47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6" ht="21.75" customHeight="1">
      <c r="A20" s="67" t="s">
        <v>28</v>
      </c>
      <c r="B20" s="69"/>
      <c r="C20" s="69"/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33:46" ht="11.25"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33:46" ht="11.25"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33:46" ht="11.25"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33:46" ht="11.25"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33:46" ht="11.25"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33:46" ht="11.25"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33:46" ht="11.25"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33:46" ht="11.25"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33:46" ht="11.25"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33:46" ht="11.25"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33:46" ht="11.25"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33:46" ht="11.25"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33:46" ht="11.25"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33:46" ht="11.25"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33:46" ht="11.25"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33:46" ht="11.25"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33:46" ht="11.25"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3:46" ht="11.25">
      <c r="C38" s="55"/>
      <c r="D38" s="55"/>
      <c r="E38" s="55"/>
      <c r="F38" s="55"/>
      <c r="G38" s="57"/>
      <c r="H38" s="57"/>
      <c r="I38" s="57"/>
      <c r="J38" s="57"/>
      <c r="K38" s="57"/>
      <c r="L38" s="57"/>
      <c r="M38" s="57"/>
      <c r="N38" s="57"/>
      <c r="O38" s="57"/>
      <c r="P38" s="57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3:46" ht="11.2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3:15" ht="11.2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ht="11.25">
      <c r="C41" s="55"/>
    </row>
  </sheetData>
  <mergeCells count="1">
    <mergeCell ref="A1:P1"/>
  </mergeCells>
  <printOptions horizontalCentered="1"/>
  <pageMargins left="0.15748031496062992" right="0.2755905511811024" top="0.984251968503937" bottom="0.1968503937007874" header="0.31496062992125984" footer="0.2362204724409449"/>
  <pageSetup horizontalDpi="600" verticalDpi="600" orientation="portrait" paperSize="9" scale="110" r:id="rId2"/>
  <headerFooter alignWithMargins="0">
    <oddHeader>&amp;C&amp;"Arial Cyr,полужирный"ИНСТИТУТ КОНЪЮНКТУРЫ АГРАРНОГО РЫНКА
Динамика средних цен на зерно по экспертной оценке ИКАР на Европейской части РФ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"Группа "Разгуляй"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RIScenter </dc:creator>
  <cp:keywords/>
  <dc:description/>
  <cp:lastModifiedBy>RIScenter </cp:lastModifiedBy>
  <dcterms:created xsi:type="dcterms:W3CDTF">2009-03-06T15:09:33Z</dcterms:created>
  <dcterms:modified xsi:type="dcterms:W3CDTF">2009-03-10T11:28:13Z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