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8430" windowHeight="6900" activeTab="0"/>
  </bookViews>
  <sheets>
    <sheet name="Стр.1" sheetId="1" r:id="rId1"/>
    <sheet name="Стр.2" sheetId="2" r:id="rId2"/>
  </sheets>
  <definedNames>
    <definedName name="_xlnm.Print_Area" localSheetId="0">'Стр.1'!$A$1:$K$74</definedName>
    <definedName name="_xlnm.Print_Area" localSheetId="1">'Стр.2'!$A$1:$K$79</definedName>
  </definedNames>
  <calcPr fullCalcOnLoad="1"/>
</workbook>
</file>

<file path=xl/sharedStrings.xml><?xml version="1.0" encoding="utf-8"?>
<sst xmlns="http://schemas.openxmlformats.org/spreadsheetml/2006/main" count="426" uniqueCount="233">
  <si>
    <t>Вредный объект</t>
  </si>
  <si>
    <t>Норма расхода препарата, кг(л)/га(тн)</t>
  </si>
  <si>
    <t>Однолетние двудольные и злаковые сорняки</t>
  </si>
  <si>
    <t>…</t>
  </si>
  <si>
    <t>Уважаемые Земледельцы !!!</t>
  </si>
  <si>
    <t>Актара, ВДГ</t>
  </si>
  <si>
    <t>Упаковка</t>
  </si>
  <si>
    <t>канистра 10 л</t>
  </si>
  <si>
    <t>Картофель</t>
  </si>
  <si>
    <t>Максим,  КС</t>
  </si>
  <si>
    <t>Пшеница, рожь</t>
  </si>
  <si>
    <t>Пшеница, ячмень, овес</t>
  </si>
  <si>
    <t>Однолетние и многолетние двудольные сорняки</t>
  </si>
  <si>
    <t>флакон 1 л</t>
  </si>
  <si>
    <t xml:space="preserve">Однолетние двудольные </t>
  </si>
  <si>
    <t>канистра 5 л</t>
  </si>
  <si>
    <t>ПРОТРАВИТЕЛИ  СЕМЯН</t>
  </si>
  <si>
    <t>ГЕРБИЦИДЫ</t>
  </si>
  <si>
    <t>Свекла, картофель, морковь, лук, лен, соя</t>
  </si>
  <si>
    <t>Однолетние и многолетние злаковые сорняки, в т.ч. пырей</t>
  </si>
  <si>
    <t>флакон 0,25 кг</t>
  </si>
  <si>
    <t>Основная культура, обрабатываемый объект</t>
  </si>
  <si>
    <t>Колорадский жук, тли,  зерновка, долгоносики</t>
  </si>
  <si>
    <t xml:space="preserve">Свекла, хмель, капуста, горох, зерновые, яблоня  </t>
  </si>
  <si>
    <t xml:space="preserve">Клещи, тли, блошки, мухи, моли, мертвоеды, трипсы  </t>
  </si>
  <si>
    <t xml:space="preserve">канистра 5 л </t>
  </si>
  <si>
    <t>ФУНГИЦИДЫ</t>
  </si>
  <si>
    <t>Картофель, лук, томаты, огурцы</t>
  </si>
  <si>
    <t>Фитофтороз, альтернариоз, пероноспороз</t>
  </si>
  <si>
    <t>ДЕСИКАНТЫ</t>
  </si>
  <si>
    <t>фляга 1 кг</t>
  </si>
  <si>
    <t>Десикация</t>
  </si>
  <si>
    <t xml:space="preserve">Морковь, свекла, горох, капуста, клевер   </t>
  </si>
  <si>
    <t>коробка 10 кг</t>
  </si>
  <si>
    <t xml:space="preserve">Зерновые, свекла, соя, яблоня, смородина </t>
  </si>
  <si>
    <t xml:space="preserve">Мучнистая роса, плесень снежная, церкоспороз и др. </t>
  </si>
  <si>
    <t>РЕКВИЗИТЫ:</t>
  </si>
  <si>
    <t>канистра 20 л</t>
  </si>
  <si>
    <t>баночка 0,1 кг</t>
  </si>
  <si>
    <t>мешок 10 кг</t>
  </si>
  <si>
    <t>Пшеница, ячмень, рожь, овес, просо, лен</t>
  </si>
  <si>
    <t>Пшеница, ячмень</t>
  </si>
  <si>
    <t>Головня, гнили корневые, плесневение, септориоз, плесень</t>
  </si>
  <si>
    <t>Головня, гнили корневые, плесень, плесневение</t>
  </si>
  <si>
    <t xml:space="preserve">Картофель, горох, зерновые, лен, клевер </t>
  </si>
  <si>
    <t>Зернохранилища,
зерно, крупа, мука</t>
  </si>
  <si>
    <t>Комплекс болезней</t>
  </si>
  <si>
    <t>баночка 0,5 кг</t>
  </si>
  <si>
    <t>Пшеница, ячмень, рожь, овес, просо, кукуруза</t>
  </si>
  <si>
    <t>Пума Супер 7,5, ЭМВ</t>
  </si>
  <si>
    <t xml:space="preserve">Злаковые и некотор. двудольные </t>
  </si>
  <si>
    <t>ИНСЕКТИЦИДЫ и АКАРИЦИДЫ</t>
  </si>
  <si>
    <t>Однолетние злаковые и двудольные сорняки</t>
  </si>
  <si>
    <t>Картофель, томаты, люцерна</t>
  </si>
  <si>
    <t xml:space="preserve">Сахарная, кормовая свекла </t>
  </si>
  <si>
    <t>Однолетние двудольные и некоторые однолетние злаковые</t>
  </si>
  <si>
    <t xml:space="preserve">Грызуны, долгоносики, зерновки, клещи, точильщики </t>
  </si>
  <si>
    <t>КАК  НАС  НАЙТИ:</t>
  </si>
  <si>
    <t>Пшеница</t>
  </si>
  <si>
    <t>Однолетние злаковые сорняки, в т.ч. овсюг, щетинник, просо</t>
  </si>
  <si>
    <t>Сектин Феномен, ВДГ</t>
  </si>
  <si>
    <t>Картофель, томаты</t>
  </si>
  <si>
    <t>Лук, чеснок, подсолнечник</t>
  </si>
  <si>
    <t>Пшеница, ячмень, лен, кукуруза</t>
  </si>
  <si>
    <t>Оксанол Агро, Ж</t>
  </si>
  <si>
    <t>Прилипатель</t>
  </si>
  <si>
    <t>мл/га</t>
  </si>
  <si>
    <t>Агритокс, ВК</t>
  </si>
  <si>
    <t>мешок 25 кг</t>
  </si>
  <si>
    <t>коробка 1 кг</t>
  </si>
  <si>
    <t>Ридомил Голд                МЦ, ВДГ</t>
  </si>
  <si>
    <t xml:space="preserve">Премис 200, КС </t>
  </si>
  <si>
    <t>Зонтран, ККР</t>
  </si>
  <si>
    <t>Пеннкоцеб, СП</t>
  </si>
  <si>
    <t>Пшеница, ячмень, овёс</t>
  </si>
  <si>
    <t>Однолетние  двудольные сорняки</t>
  </si>
  <si>
    <t>Свекла сахарная, рапс</t>
  </si>
  <si>
    <t>Все виды ромашки, горца, осота</t>
  </si>
  <si>
    <t xml:space="preserve">ЗАПАСНЫЕ  ЧАСТИ  К  ОПРЫСКИВАЮЩЕЙ  ТЕХНИКЕ  В  НАЛИЧИИ  И  НА  ЗАКАЗ </t>
  </si>
  <si>
    <t>Танос, ВДГ</t>
  </si>
  <si>
    <t>коробка 0,4 кг</t>
  </si>
  <si>
    <t>мешок 5 кг</t>
  </si>
  <si>
    <t>Общество с ограниченной ответственностью</t>
  </si>
  <si>
    <t>От сквера им. Чапаева по пешеходной дороге в сторону центрального вещевого рынка –  двухэтажное красное кирпичное здание: на первом этаже находится кафе «Харбин»; на втором этаже – ООО «Альфа-Агро» (офис 23). Вход через транспортные ворота.</t>
  </si>
  <si>
    <r>
      <t xml:space="preserve">Террамет, СП            </t>
    </r>
    <r>
      <rPr>
        <sz val="11"/>
        <rFont val="Times New Roman"/>
        <family val="1"/>
      </rPr>
      <t>(Ларен; Магнум)</t>
    </r>
  </si>
  <si>
    <t xml:space="preserve">канистра 4,8 л </t>
  </si>
  <si>
    <t xml:space="preserve">Конфидор Экстра, ВДГ    </t>
  </si>
  <si>
    <t>флакон 0,4 кг</t>
  </si>
  <si>
    <t>Пшеница, ячмень, кукуруза</t>
  </si>
  <si>
    <t xml:space="preserve">Стомп, КЭ     </t>
  </si>
  <si>
    <t>мешок 20 кг</t>
  </si>
  <si>
    <r>
      <t xml:space="preserve">Алфос, ТАБ
</t>
    </r>
    <r>
      <rPr>
        <sz val="11"/>
        <color indexed="8"/>
        <rFont val="Times New Roman"/>
        <family val="1"/>
      </rPr>
      <t>(Фоском, ТАБ)</t>
    </r>
  </si>
  <si>
    <r>
      <t>2,4</t>
    </r>
    <r>
      <rPr>
        <sz val="8"/>
        <color indexed="8"/>
        <rFont val="Arial Narrow"/>
        <family val="2"/>
      </rPr>
      <t>…</t>
    </r>
    <r>
      <rPr>
        <sz val="11"/>
        <color indexed="8"/>
        <rFont val="Arial Narrow"/>
        <family val="2"/>
      </rPr>
      <t>9,0 г/м³
9,0 г/т зерна</t>
    </r>
  </si>
  <si>
    <t>Центурион, КЭ</t>
  </si>
  <si>
    <r>
      <t xml:space="preserve">Фундазол, СП                           </t>
    </r>
    <r>
      <rPr>
        <sz val="11"/>
        <rFont val="Times New Roman"/>
        <family val="1"/>
      </rPr>
      <t>(Беназол, СП)</t>
    </r>
  </si>
  <si>
    <r>
      <t>Картофель</t>
    </r>
    <r>
      <rPr>
        <sz val="11"/>
        <rFont val="Times New Roman"/>
        <family val="1"/>
      </rPr>
      <t>, горох, зерновые, огурцы</t>
    </r>
  </si>
  <si>
    <r>
      <t>Картофель</t>
    </r>
    <r>
      <rPr>
        <sz val="11"/>
        <rFont val="Times New Roman"/>
        <family val="1"/>
      </rPr>
      <t>, томаты, огурцы, пшеница</t>
    </r>
  </si>
  <si>
    <r>
      <t>Картофель</t>
    </r>
    <r>
      <rPr>
        <sz val="11"/>
        <color indexed="8"/>
        <rFont val="Times New Roman"/>
        <family val="1"/>
      </rPr>
      <t>, томаты, огурцы, розы</t>
    </r>
  </si>
  <si>
    <r>
      <t xml:space="preserve">Алга 600   </t>
    </r>
    <r>
      <rPr>
        <sz val="11"/>
        <color indexed="8"/>
        <rFont val="Times New Roman"/>
        <family val="1"/>
      </rPr>
      <t xml:space="preserve">               </t>
    </r>
  </si>
  <si>
    <t>Гранстар Про, ВДГ</t>
  </si>
  <si>
    <t>Секатор Турбо, МД</t>
  </si>
  <si>
    <r>
      <t xml:space="preserve">Стартерр, ВР            </t>
    </r>
    <r>
      <rPr>
        <sz val="11"/>
        <rFont val="Times New Roman"/>
        <family val="1"/>
      </rPr>
      <t>(Банвел; Дикамба)</t>
    </r>
  </si>
  <si>
    <t>Пшеница, ячмень, овес, рожь, кукуруза, просо</t>
  </si>
  <si>
    <t>Однолетние и многолетние двудольные сорняки, виды осота</t>
  </si>
  <si>
    <r>
      <t xml:space="preserve">Террастар, ВДГ             </t>
    </r>
    <r>
      <rPr>
        <sz val="11"/>
        <color indexed="8"/>
        <rFont val="Times New Roman"/>
        <family val="1"/>
      </rPr>
      <t>(Гранстар Про)</t>
    </r>
  </si>
  <si>
    <t>Трифлюрекс, КЭ</t>
  </si>
  <si>
    <t>Капуста, лук (семен.), соя, люцерна, томаты, лен</t>
  </si>
  <si>
    <t xml:space="preserve">ПОВЕРХНОСТНО - АКТИВНЫЕ  ВЕЩЕСТВА (ПРИЛИПАТЕЛЬ) </t>
  </si>
  <si>
    <t>Престиж, КС</t>
  </si>
  <si>
    <t xml:space="preserve">Проволочники, колорадский жук, тли , ризоктониоз, парша </t>
  </si>
  <si>
    <t>Стоимость        обработки ,           руб/га(тн)</t>
  </si>
  <si>
    <t>мешок 1 кг</t>
  </si>
  <si>
    <t>Плантафол  20:20:20</t>
  </si>
  <si>
    <t>Плантафол  5:15:45</t>
  </si>
  <si>
    <t>Сиамино</t>
  </si>
  <si>
    <t>ДОПОЛНИТЕЛЬНОЕ  ОБОРУДОВАНИЕ</t>
  </si>
  <si>
    <r>
      <t xml:space="preserve">Комплект  модернизации  картофелесажалок  для  обработки картофеля  </t>
    </r>
    <r>
      <rPr>
        <b/>
        <sz val="14"/>
        <rFont val="Arial"/>
        <family val="2"/>
      </rPr>
      <t>НВУ-10</t>
    </r>
  </si>
  <si>
    <t>РутМост</t>
  </si>
  <si>
    <t>ПроБорон</t>
  </si>
  <si>
    <r>
      <t xml:space="preserve">Цифровой электронный влагомер зерна   </t>
    </r>
    <r>
      <rPr>
        <b/>
        <sz val="14"/>
        <rFont val="Arial"/>
        <family val="2"/>
      </rPr>
      <t xml:space="preserve">ФАУНА-М </t>
    </r>
    <r>
      <rPr>
        <sz val="14"/>
        <rFont val="Arial"/>
        <family val="2"/>
      </rPr>
      <t>(15-ть измеряемых культур)</t>
    </r>
  </si>
  <si>
    <r>
      <t xml:space="preserve">Стимулятор роста </t>
    </r>
    <r>
      <rPr>
        <b/>
        <u val="single"/>
        <sz val="12"/>
        <color indexed="8"/>
        <rFont val="Times New Roman"/>
        <family val="1"/>
      </rPr>
      <t>корневой</t>
    </r>
    <r>
      <rPr>
        <sz val="11"/>
        <color indexed="8"/>
        <rFont val="Times New Roman"/>
        <family val="1"/>
      </rPr>
      <t xml:space="preserve"> системы. Протравливание и полив</t>
    </r>
  </si>
  <si>
    <t>Микроудобрение с NPK. Листовая подкормка по вегетации</t>
  </si>
  <si>
    <t xml:space="preserve">Микроудобрение c NPK. Листовая подкормка по вегетации               </t>
  </si>
  <si>
    <t>Новосил</t>
  </si>
  <si>
    <t>канистра 3 л</t>
  </si>
  <si>
    <t>Инфинито, КС</t>
  </si>
  <si>
    <t>Фитофтороз</t>
  </si>
  <si>
    <t>МИКРОУДОБРЕНИЯ  И  СТИМУЛЯТОРЫ РОСТА</t>
  </si>
  <si>
    <r>
      <t>Римус, ВДГ</t>
    </r>
    <r>
      <rPr>
        <sz val="11"/>
        <rFont val="Times New Roman"/>
        <family val="1"/>
      </rPr>
      <t xml:space="preserve">                    (Титус)</t>
    </r>
  </si>
  <si>
    <t xml:space="preserve">Каратэ Зеон, МКС </t>
  </si>
  <si>
    <r>
      <t xml:space="preserve">Террасил, КС      </t>
    </r>
    <r>
      <rPr>
        <sz val="11"/>
        <rFont val="Times New Roman"/>
        <family val="1"/>
      </rPr>
      <t>(Раксил, Бункер)</t>
    </r>
    <r>
      <rPr>
        <b/>
        <sz val="11"/>
        <rFont val="Times New Roman"/>
        <family val="1"/>
      </rPr>
      <t xml:space="preserve"> </t>
    </r>
  </si>
  <si>
    <r>
      <t xml:space="preserve">Насос-дозатор для  </t>
    </r>
    <r>
      <rPr>
        <b/>
        <sz val="14"/>
        <rFont val="Arial"/>
        <family val="2"/>
      </rPr>
      <t>НВУ-10</t>
    </r>
  </si>
  <si>
    <t>Регент, ВДГ</t>
  </si>
  <si>
    <t>Колорадский жук</t>
  </si>
  <si>
    <r>
      <t>Колорадский жук</t>
    </r>
    <r>
      <rPr>
        <sz val="11"/>
        <rFont val="Times New Roman"/>
        <family val="1"/>
      </rPr>
      <t>, саранча, белокрылка, тли</t>
    </r>
  </si>
  <si>
    <r>
      <t>Колорадский жук</t>
    </r>
    <r>
      <rPr>
        <sz val="11"/>
        <rFont val="Times New Roman"/>
        <family val="1"/>
      </rPr>
      <t xml:space="preserve">, трипсы, белокрылка, тли, щитовки </t>
    </r>
  </si>
  <si>
    <r>
      <t>Колорадский жук</t>
    </r>
    <r>
      <rPr>
        <sz val="11"/>
        <color indexed="8"/>
        <rFont val="Times New Roman"/>
        <family val="1"/>
      </rPr>
      <t>, трипсы, белокрылка, тли, саранча</t>
    </r>
  </si>
  <si>
    <t>флакон 0,1кг</t>
  </si>
  <si>
    <t>Акробат МЦ, ВДГ</t>
  </si>
  <si>
    <r>
      <t>Картофель</t>
    </r>
    <r>
      <rPr>
        <sz val="11"/>
        <rFont val="Times New Roman"/>
        <family val="1"/>
      </rPr>
      <t>, томаты</t>
    </r>
  </si>
  <si>
    <r>
      <t>Фитофтороз</t>
    </r>
    <r>
      <rPr>
        <sz val="11"/>
        <rFont val="Times New Roman"/>
        <family val="1"/>
      </rPr>
      <t>, альтернариоз</t>
    </r>
  </si>
  <si>
    <r>
      <t>Фитофтороз</t>
    </r>
    <r>
      <rPr>
        <sz val="11"/>
        <rFont val="Times New Roman"/>
        <family val="1"/>
      </rPr>
      <t>, альтернариоз, пероноспороз</t>
    </r>
  </si>
  <si>
    <r>
      <t>Фитофтороз</t>
    </r>
    <r>
      <rPr>
        <sz val="11"/>
        <rFont val="Times New Roman"/>
        <family val="1"/>
      </rPr>
      <t>, макроспориоз</t>
    </r>
  </si>
  <si>
    <t>канистра 4,8 л</t>
  </si>
  <si>
    <r>
      <t>Картофель</t>
    </r>
    <r>
      <rPr>
        <sz val="11"/>
        <rFont val="Times New Roman"/>
        <family val="1"/>
      </rPr>
      <t>, томаты, огурцы</t>
    </r>
  </si>
  <si>
    <t>Тренд 90, Ж</t>
  </si>
  <si>
    <r>
      <t xml:space="preserve">Прилипатель </t>
    </r>
    <r>
      <rPr>
        <b/>
        <sz val="11"/>
        <rFont val="Times New Roman"/>
        <family val="1"/>
      </rPr>
      <t>Оксанол Агро, Ж</t>
    </r>
  </si>
  <si>
    <r>
      <t xml:space="preserve">Прилипатель </t>
    </r>
    <r>
      <rPr>
        <b/>
        <sz val="11"/>
        <rFont val="Times New Roman"/>
        <family val="1"/>
      </rPr>
      <t>Тренд 90, Ж</t>
    </r>
  </si>
  <si>
    <t>флакон 0,5 л</t>
  </si>
  <si>
    <t>Гидромикс</t>
  </si>
  <si>
    <t>баночка 1 кг</t>
  </si>
  <si>
    <t>Цена по предоплате,    руб/кг(л)</t>
  </si>
  <si>
    <t>Хмель, свекла, горох, капуста</t>
  </si>
  <si>
    <t>Клещи, тли, клопы, огневки, моли</t>
  </si>
  <si>
    <t>Стимулятор роста. Опрыскивание  3-4 раза по вегетации</t>
  </si>
  <si>
    <r>
      <t xml:space="preserve">Стимулятор роста с </t>
    </r>
    <r>
      <rPr>
        <b/>
        <u val="single"/>
        <sz val="12"/>
        <color indexed="8"/>
        <rFont val="Times New Roman"/>
        <family val="1"/>
      </rPr>
      <t>бором</t>
    </r>
    <r>
      <rPr>
        <b/>
        <sz val="13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                                                       Опрыскивание  2-3 раза по вегетации</t>
    </r>
  </si>
  <si>
    <t>Протравливание всего спектра семян с/х культур                                  Опрыскивание  2-4 раза по вегетации</t>
  </si>
  <si>
    <t xml:space="preserve">Селект, КЭ </t>
  </si>
  <si>
    <t xml:space="preserve">  пакет  0,5 кг</t>
  </si>
  <si>
    <r>
      <t xml:space="preserve">Наименование препарата             </t>
    </r>
    <r>
      <rPr>
        <sz val="12"/>
        <rFont val="Arial Narrow"/>
        <family val="2"/>
      </rPr>
      <t>(аналог)</t>
    </r>
  </si>
  <si>
    <t>Пшеница, ячмень, свекла, горох, горчица, картофель</t>
  </si>
  <si>
    <r>
      <t xml:space="preserve">Альтерр, КЭ           </t>
    </r>
    <r>
      <rPr>
        <sz val="11"/>
        <rFont val="Times New Roman"/>
        <family val="1"/>
      </rPr>
      <t xml:space="preserve"> (Фастак, Альфа-Ципи)</t>
    </r>
    <r>
      <rPr>
        <b/>
        <sz val="11"/>
        <rFont val="Times New Roman"/>
        <family val="1"/>
      </rPr>
      <t xml:space="preserve">   </t>
    </r>
  </si>
  <si>
    <t>Реглон Супер, ВР</t>
  </si>
  <si>
    <t>Сплошное действие</t>
  </si>
  <si>
    <t>Мегафол</t>
  </si>
  <si>
    <t>Стимулятор роста. Опрыскивание  2-4 раза по вегетации</t>
  </si>
  <si>
    <t>Стимулятор роста. Обработка семян и опрыскивание                                2-4 раза по вегетации</t>
  </si>
  <si>
    <r>
      <t xml:space="preserve">Форсунка-распылитель керамическая  (Германия)  для  </t>
    </r>
    <r>
      <rPr>
        <b/>
        <sz val="14"/>
        <rFont val="Arial"/>
        <family val="2"/>
      </rPr>
      <t>НВУ-10</t>
    </r>
  </si>
  <si>
    <t xml:space="preserve">Децис Профи, ВДГ        </t>
  </si>
  <si>
    <t>флакон 0,6 кг</t>
  </si>
  <si>
    <t xml:space="preserve">Белянки, совки, тли, блошки, моль, мухи, клопы,  трипсы  </t>
  </si>
  <si>
    <t xml:space="preserve">Свекла, рапс, капуста, горох, зерновые, морковь, яблоня  </t>
  </si>
  <si>
    <r>
      <t xml:space="preserve">Моспилан, РП </t>
    </r>
    <r>
      <rPr>
        <sz val="11"/>
        <rFont val="Times New Roman"/>
        <family val="1"/>
      </rPr>
      <t xml:space="preserve">                    </t>
    </r>
    <r>
      <rPr>
        <b/>
        <sz val="11"/>
        <rFont val="Arial"/>
        <family val="2"/>
      </rPr>
      <t>(д.в. 200 г/кг)</t>
    </r>
  </si>
  <si>
    <t xml:space="preserve">1. Цены указаны на условиях предоплаты.            </t>
  </si>
  <si>
    <r>
      <t xml:space="preserve">Би 58 Новый, КЭ       </t>
    </r>
    <r>
      <rPr>
        <sz val="11"/>
        <color indexed="8"/>
        <rFont val="Times New Roman"/>
        <family val="1"/>
      </rPr>
      <t>(Дитокс, террадим)</t>
    </r>
    <r>
      <rPr>
        <b/>
        <sz val="11"/>
        <color indexed="8"/>
        <rFont val="Times New Roman"/>
        <family val="1"/>
      </rPr>
      <t xml:space="preserve">          </t>
    </r>
  </si>
  <si>
    <t xml:space="preserve">Актеллик, КЭ                    </t>
  </si>
  <si>
    <t>Склады, зерновые, огурцы, томаты</t>
  </si>
  <si>
    <t>Вредители, тли, трипсы, клещи, белокрылка, долгоносик</t>
  </si>
  <si>
    <t>коробка 5 кг</t>
  </si>
  <si>
    <r>
      <t>ООО  «АЛЬФА-АГРО»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- </t>
    </r>
    <r>
      <rPr>
        <b/>
        <u val="single"/>
        <sz val="16"/>
        <rFont val="Times New Roman"/>
        <family val="1"/>
      </rPr>
      <t>официальный оператор</t>
    </r>
    <r>
      <rPr>
        <sz val="14"/>
        <rFont val="Times New Roman"/>
        <family val="1"/>
      </rPr>
      <t xml:space="preserve"> по поставке химических средств  защиты  растений                                               и  дистрибьютор  ООО "Baer CropScience",  ЗАО "Дюпон", ООО "БАСФ", ООО "ТерраХимПром",ООО "Syngenta", ООО "Торговый дом  "САХОхимпром", ОАО «Химпром»,  ООО «АГРО-КЕМИ» предлагает со склада в г.Чебоксары:        </t>
    </r>
  </si>
  <si>
    <t>канистра  5 л</t>
  </si>
  <si>
    <t>4. Перечень поставляемой продукции не ограничивается данным списком.</t>
  </si>
  <si>
    <t>3. Подробный регламент применения пестицидов смотрите в «Справочнике пестицидов и агрохимикатов, разрешенных к применению на территории РФ»</t>
  </si>
  <si>
    <t>5. За препараты, приобретенные у нас, мы несем полную ответственность.</t>
  </si>
  <si>
    <t xml:space="preserve">2. Прайс-лист не является основанием для окончательных расчетов. </t>
  </si>
  <si>
    <t>Колфуго Супер Колор, КС</t>
  </si>
  <si>
    <t>Картофель, пшеница, ячмень, рожь</t>
  </si>
  <si>
    <t>Гнили, ризоктониоз, головня, плесень, церкоспореллез</t>
  </si>
  <si>
    <r>
      <t xml:space="preserve">Форсунка-распылитель в сборе с корпусом и кронштейном  для  </t>
    </r>
    <r>
      <rPr>
        <b/>
        <sz val="14"/>
        <rFont val="Arial"/>
        <family val="2"/>
      </rPr>
      <t>НВУ-10</t>
    </r>
  </si>
  <si>
    <r>
      <t xml:space="preserve">Кратерр, КС          </t>
    </r>
    <r>
      <rPr>
        <sz val="11"/>
        <rFont val="Times New Roman"/>
        <family val="1"/>
      </rPr>
      <t>(Гезагард, Прометрин)</t>
    </r>
  </si>
  <si>
    <t>ООО «Альфа-Агро», 428020, г. Чебоксары, пр.И.Яковлева, 1а,  ИНН 213 000 5892, КПП 213 001 001,                                                 Р/с 40702810811000000349 в Чувашском РФ ОАО «Россельхозбанк» г.Чебоксары, БИК 049706752, 
К/с 30101810600000000752</t>
  </si>
  <si>
    <t>Ратник, КЭ</t>
  </si>
  <si>
    <t xml:space="preserve">Стомп Профессионал, МКС     </t>
  </si>
  <si>
    <t xml:space="preserve">Капуста, лук </t>
  </si>
  <si>
    <t>Капуста, лук</t>
  </si>
  <si>
    <r>
      <t xml:space="preserve">Галиган, КЭ  </t>
    </r>
    <r>
      <rPr>
        <b/>
        <sz val="11"/>
        <rFont val="Times New Roman"/>
        <family val="1"/>
      </rPr>
      <t xml:space="preserve">              </t>
    </r>
    <r>
      <rPr>
        <sz val="11"/>
        <rFont val="Times New Roman"/>
        <family val="1"/>
      </rPr>
      <t xml:space="preserve">(Гоал 2Е) </t>
    </r>
  </si>
  <si>
    <t xml:space="preserve">флакон 1 л </t>
  </si>
  <si>
    <t>Плантафол  10:54:10</t>
  </si>
  <si>
    <t xml:space="preserve">Фюзилад Фортэ, КЭ </t>
  </si>
  <si>
    <r>
      <t xml:space="preserve">Лонтрел Гранд, ВДГ     </t>
    </r>
    <r>
      <rPr>
        <sz val="11"/>
        <rFont val="Times New Roman"/>
        <family val="1"/>
      </rPr>
      <t>(Бис 750)</t>
    </r>
  </si>
  <si>
    <r>
      <t xml:space="preserve">Титус, СТС               </t>
    </r>
    <r>
      <rPr>
        <sz val="11"/>
        <rFont val="Times New Roman"/>
        <family val="1"/>
      </rPr>
      <t>(Римус)</t>
    </r>
  </si>
  <si>
    <t>Картофель, морковь, горох, чеснок, соя, бобы</t>
  </si>
  <si>
    <t>Космик, ВР          ГлифАлт, ВР</t>
  </si>
  <si>
    <t>ФУМИГАНТЫ  И  ФУНГИЦИДЫ  ДЛЯ  ОБРАБОТКИ  СКЛАДОВ</t>
  </si>
  <si>
    <t>Шашка дымовая ВИСТ</t>
  </si>
  <si>
    <t>Помещение под картофель, картофель</t>
  </si>
  <si>
    <t>Фузариоз, фомоз, ооспороз, ризоктониоз, сухая гниль</t>
  </si>
  <si>
    <t>баночка 0,4 кг</t>
  </si>
  <si>
    <r>
      <t>0,4кг/2000м</t>
    </r>
    <r>
      <rPr>
        <sz val="11"/>
        <color indexed="8"/>
        <rFont val="Calibri"/>
        <family val="2"/>
      </rPr>
      <t>³       10…50гр/тн</t>
    </r>
  </si>
  <si>
    <t>10…50гр/тн</t>
  </si>
  <si>
    <t>...</t>
  </si>
  <si>
    <t xml:space="preserve">Элант (2,4-Д 564 г/л), КЭ </t>
  </si>
  <si>
    <t>Зенкор, СП</t>
  </si>
  <si>
    <r>
      <t xml:space="preserve">Дитокс, КЭ                    </t>
    </r>
    <r>
      <rPr>
        <sz val="11"/>
        <color indexed="10"/>
        <rFont val="Times New Roman"/>
        <family val="1"/>
      </rPr>
      <t>(Би-58 )</t>
    </r>
  </si>
  <si>
    <t>Кинмикс, КЭ</t>
  </si>
  <si>
    <t>Колорадский жук, тли, пьявица, долгоносики</t>
  </si>
  <si>
    <t>428020, г.Чебоксары, пр. И. Яковлева,1а                              тел./ факс: (8352) 62-82-18,                                                               тел.:(8352) 62-56-10, 89170788702,  89170788550                                      E-mail: alfagaz@cbx.ru</t>
  </si>
  <si>
    <t xml:space="preserve">Пантера, КЭ </t>
  </si>
  <si>
    <t>Свекла, картофель, морковь, лук, капуста</t>
  </si>
  <si>
    <t>Бетанал                               Прогресс ОФ, КЭ</t>
  </si>
  <si>
    <t>Бетанал                               Эксперт ОФ, КЭ</t>
  </si>
  <si>
    <t xml:space="preserve">Ламадор, КС                     </t>
  </si>
  <si>
    <t>Пшеница, ячмень, рожь, овёс</t>
  </si>
  <si>
    <t>Головня, гнили корневые, септориоз, плесневение</t>
  </si>
  <si>
    <t xml:space="preserve">Пума Супер 100, КЭ  </t>
  </si>
  <si>
    <r>
      <t xml:space="preserve">Карибу, СП        </t>
    </r>
    <r>
      <rPr>
        <sz val="11"/>
        <rFont val="Times New Roman"/>
        <family val="1"/>
      </rPr>
      <t>(Карриджу, ВДГ)</t>
    </r>
  </si>
  <si>
    <t>Свекла сахарная</t>
  </si>
  <si>
    <t>Однолетние двудольные</t>
  </si>
  <si>
    <t>пакет 0,6 кг</t>
  </si>
  <si>
    <t>Фалькон, КЭ</t>
  </si>
  <si>
    <t>Пшеница, ячмень, рожь,        свекла сахарная</t>
  </si>
  <si>
    <t>Ржавчина, мучнистая роса, фузариоз, септориоз, фомоз</t>
  </si>
  <si>
    <t>Цены действительны до 01 апреля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</si>
</sst>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_р_.;[Red]#,##0.0_р_."/>
    <numFmt numFmtId="168" formatCode="_-* #,##0.0_р_._-;\-* #,##0.0_р_._-;_-* &quot;-&quot;?_р_._-;_-@_-"/>
    <numFmt numFmtId="169" formatCode="#,##0.0_ ;[Red]\-#,##0.0\ "/>
    <numFmt numFmtId="170" formatCode="0.0_ ;[Red]\-0.0\ "/>
  </numFmts>
  <fonts count="8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i/>
      <sz val="11"/>
      <name val="Arial Cyr"/>
      <family val="0"/>
    </font>
    <font>
      <b/>
      <i/>
      <u val="single"/>
      <sz val="10"/>
      <name val="Arial Cyr"/>
      <family val="0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Arial Narrow"/>
      <family val="2"/>
    </font>
    <font>
      <b/>
      <sz val="11"/>
      <color indexed="10"/>
      <name val="Times New Roman"/>
      <family val="1"/>
    </font>
    <font>
      <b/>
      <i/>
      <sz val="12"/>
      <name val="Arial Cyr"/>
      <family val="0"/>
    </font>
    <font>
      <b/>
      <sz val="13"/>
      <name val="Arial Narrow"/>
      <family val="2"/>
    </font>
    <font>
      <sz val="10"/>
      <color indexed="53"/>
      <name val="Arial Cyr"/>
      <family val="0"/>
    </font>
    <font>
      <sz val="10"/>
      <color indexed="52"/>
      <name val="Arial Cyr"/>
      <family val="0"/>
    </font>
    <font>
      <b/>
      <sz val="18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4"/>
      <color indexed="22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2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0"/>
      <name val="Arial Narrow"/>
      <family val="2"/>
    </font>
    <font>
      <sz val="11"/>
      <color indexed="10"/>
      <name val="Times New Roman"/>
      <family val="1"/>
    </font>
    <font>
      <b/>
      <sz val="13"/>
      <color indexed="10"/>
      <name val="Arial Narrow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3"/>
      <color rgb="FFFF0000"/>
      <name val="Arial Narrow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double"/>
      <right style="thin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double"/>
    </border>
    <border>
      <left/>
      <right style="double"/>
      <top style="thin"/>
      <bottom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double"/>
      <right style="thin"/>
      <top style="double"/>
      <bottom/>
    </border>
    <border>
      <left/>
      <right style="double"/>
      <top/>
      <bottom/>
    </border>
    <border>
      <left/>
      <right style="double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left" vertical="center" wrapText="1"/>
    </xf>
    <xf numFmtId="167" fontId="6" fillId="0" borderId="15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17" fillId="33" borderId="11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2" fontId="5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70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69" fontId="2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167" fontId="12" fillId="0" borderId="13" xfId="0" applyNumberFormat="1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right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0" fontId="24" fillId="0" borderId="0" xfId="0" applyNumberFormat="1" applyFont="1" applyAlignment="1">
      <alignment/>
    </xf>
    <xf numFmtId="0" fontId="10" fillId="0" borderId="21" xfId="0" applyFont="1" applyBorder="1" applyAlignment="1">
      <alignment horizontal="center" vertical="center" wrapText="1"/>
    </xf>
    <xf numFmtId="167" fontId="17" fillId="33" borderId="10" xfId="0" applyNumberFormat="1" applyFont="1" applyFill="1" applyBorder="1" applyAlignment="1">
      <alignment horizontal="center" vertical="center" wrapText="1"/>
    </xf>
    <xf numFmtId="167" fontId="11" fillId="0" borderId="15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167" fontId="11" fillId="0" borderId="22" xfId="0" applyNumberFormat="1" applyFont="1" applyBorder="1" applyAlignment="1">
      <alignment horizontal="right" vertical="center" wrapText="1"/>
    </xf>
    <xf numFmtId="167" fontId="12" fillId="0" borderId="23" xfId="0" applyNumberFormat="1" applyFont="1" applyBorder="1" applyAlignment="1">
      <alignment horizontal="center" vertical="center" wrapText="1"/>
    </xf>
    <xf numFmtId="167" fontId="11" fillId="0" borderId="24" xfId="0" applyNumberFormat="1" applyFont="1" applyBorder="1" applyAlignment="1">
      <alignment horizontal="left" vertical="center" wrapText="1"/>
    </xf>
    <xf numFmtId="167" fontId="11" fillId="0" borderId="25" xfId="0" applyNumberFormat="1" applyFont="1" applyBorder="1" applyAlignment="1">
      <alignment horizontal="left" vertical="center" wrapText="1"/>
    </xf>
    <xf numFmtId="167" fontId="11" fillId="0" borderId="26" xfId="0" applyNumberFormat="1" applyFont="1" applyBorder="1" applyAlignment="1">
      <alignment horizontal="right" vertical="center" wrapText="1"/>
    </xf>
    <xf numFmtId="165" fontId="11" fillId="0" borderId="27" xfId="0" applyNumberFormat="1" applyFont="1" applyBorder="1" applyAlignment="1">
      <alignment horizontal="right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left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165" fontId="11" fillId="0" borderId="15" xfId="0" applyNumberFormat="1" applyFont="1" applyBorder="1" applyAlignment="1">
      <alignment horizontal="righ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165" fontId="11" fillId="0" borderId="19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67" fontId="20" fillId="33" borderId="3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66" fontId="11" fillId="0" borderId="19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165" fontId="11" fillId="0" borderId="33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165" fontId="11" fillId="0" borderId="34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7" fontId="12" fillId="0" borderId="30" xfId="0" applyNumberFormat="1" applyFont="1" applyBorder="1" applyAlignment="1">
      <alignment horizontal="center" vertical="center" wrapText="1"/>
    </xf>
    <xf numFmtId="2" fontId="16" fillId="0" borderId="37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165" fontId="6" fillId="0" borderId="39" xfId="0" applyNumberFormat="1" applyFont="1" applyBorder="1" applyAlignment="1">
      <alignment horizontal="right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167" fontId="6" fillId="0" borderId="39" xfId="0" applyNumberFormat="1" applyFont="1" applyBorder="1" applyAlignment="1">
      <alignment horizontal="right" vertical="center" wrapText="1"/>
    </xf>
    <xf numFmtId="167" fontId="9" fillId="0" borderId="16" xfId="0" applyNumberFormat="1" applyFont="1" applyBorder="1" applyAlignment="1">
      <alignment horizontal="center" vertical="center" wrapText="1"/>
    </xf>
    <xf numFmtId="167" fontId="6" fillId="0" borderId="40" xfId="0" applyNumberFormat="1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35" fillId="33" borderId="41" xfId="0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167" fontId="20" fillId="33" borderId="11" xfId="0" applyNumberFormat="1" applyFont="1" applyFill="1" applyBorder="1" applyAlignment="1">
      <alignment horizontal="center" vertical="center" wrapText="1"/>
    </xf>
    <xf numFmtId="167" fontId="20" fillId="33" borderId="10" xfId="0" applyNumberFormat="1" applyFont="1" applyFill="1" applyBorder="1" applyAlignment="1">
      <alignment horizontal="center" vertical="center" wrapText="1"/>
    </xf>
    <xf numFmtId="168" fontId="28" fillId="33" borderId="4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11" fillId="0" borderId="44" xfId="0" applyNumberFormat="1" applyFont="1" applyBorder="1" applyAlignment="1">
      <alignment horizontal="left" vertical="center" wrapText="1"/>
    </xf>
    <xf numFmtId="167" fontId="12" fillId="0" borderId="28" xfId="0" applyNumberFormat="1" applyFont="1" applyBorder="1" applyAlignment="1">
      <alignment horizontal="center" vertical="center" wrapText="1"/>
    </xf>
    <xf numFmtId="167" fontId="11" fillId="0" borderId="27" xfId="0" applyNumberFormat="1" applyFont="1" applyBorder="1" applyAlignment="1">
      <alignment horizontal="right" vertical="center" wrapText="1"/>
    </xf>
    <xf numFmtId="165" fontId="11" fillId="0" borderId="17" xfId="0" applyNumberFormat="1" applyFont="1" applyBorder="1" applyAlignment="1">
      <alignment horizontal="right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left" vertical="center" wrapText="1"/>
    </xf>
    <xf numFmtId="0" fontId="32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7" fontId="20" fillId="33" borderId="32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lef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167" fontId="20" fillId="33" borderId="38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/>
    </xf>
    <xf numFmtId="165" fontId="6" fillId="0" borderId="45" xfId="0" applyNumberFormat="1" applyFont="1" applyBorder="1" applyAlignment="1">
      <alignment horizontal="left" vertical="center" wrapText="1"/>
    </xf>
    <xf numFmtId="165" fontId="11" fillId="0" borderId="27" xfId="0" applyNumberFormat="1" applyFont="1" applyBorder="1" applyAlignment="1">
      <alignment horizontal="right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left" vertical="center" wrapText="1"/>
    </xf>
    <xf numFmtId="167" fontId="11" fillId="0" borderId="27" xfId="0" applyNumberFormat="1" applyFont="1" applyBorder="1" applyAlignment="1">
      <alignment horizontal="right" vertical="center" wrapText="1"/>
    </xf>
    <xf numFmtId="167" fontId="12" fillId="0" borderId="28" xfId="0" applyNumberFormat="1" applyFont="1" applyBorder="1" applyAlignment="1">
      <alignment horizontal="center" vertical="center" wrapText="1"/>
    </xf>
    <xf numFmtId="167" fontId="11" fillId="0" borderId="44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167" fontId="11" fillId="0" borderId="46" xfId="0" applyNumberFormat="1" applyFont="1" applyBorder="1" applyAlignment="1">
      <alignment horizontal="right" vertical="center" wrapText="1"/>
    </xf>
    <xf numFmtId="0" fontId="9" fillId="0" borderId="47" xfId="0" applyFont="1" applyBorder="1" applyAlignment="1">
      <alignment horizontal="center" vertical="center" wrapText="1"/>
    </xf>
    <xf numFmtId="165" fontId="39" fillId="0" borderId="48" xfId="0" applyNumberFormat="1" applyFont="1" applyBorder="1" applyAlignment="1">
      <alignment horizontal="left" vertical="center" wrapText="1"/>
    </xf>
    <xf numFmtId="167" fontId="9" fillId="0" borderId="30" xfId="0" applyNumberFormat="1" applyFont="1" applyBorder="1" applyAlignment="1">
      <alignment horizontal="center" vertical="center" wrapText="1"/>
    </xf>
    <xf numFmtId="167" fontId="6" fillId="0" borderId="25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67" fontId="20" fillId="33" borderId="11" xfId="0" applyNumberFormat="1" applyFont="1" applyFill="1" applyBorder="1" applyAlignment="1">
      <alignment horizontal="center" vertical="center" wrapText="1"/>
    </xf>
    <xf numFmtId="167" fontId="6" fillId="0" borderId="26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7" fontId="20" fillId="33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7" fontId="20" fillId="33" borderId="32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169" fontId="77" fillId="0" borderId="0" xfId="0" applyNumberFormat="1" applyFont="1" applyAlignment="1">
      <alignment/>
    </xf>
    <xf numFmtId="167" fontId="78" fillId="33" borderId="10" xfId="0" applyNumberFormat="1" applyFont="1" applyFill="1" applyBorder="1" applyAlignment="1">
      <alignment horizontal="center" vertical="center" wrapText="1"/>
    </xf>
    <xf numFmtId="167" fontId="78" fillId="33" borderId="43" xfId="0" applyNumberFormat="1" applyFont="1" applyFill="1" applyBorder="1" applyAlignment="1">
      <alignment horizontal="center" vertical="center" wrapText="1"/>
    </xf>
    <xf numFmtId="167" fontId="20" fillId="33" borderId="37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7" fontId="20" fillId="33" borderId="12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7" fontId="20" fillId="33" borderId="32" xfId="0" applyNumberFormat="1" applyFont="1" applyFill="1" applyBorder="1" applyAlignment="1">
      <alignment horizontal="center" vertical="center" wrapText="1"/>
    </xf>
    <xf numFmtId="167" fontId="9" fillId="0" borderId="28" xfId="0" applyNumberFormat="1" applyFont="1" applyBorder="1" applyAlignment="1">
      <alignment horizontal="center" vertical="center" wrapText="1"/>
    </xf>
    <xf numFmtId="167" fontId="9" fillId="0" borderId="3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5" fillId="0" borderId="11" xfId="0" applyNumberFormat="1" applyFont="1" applyBorder="1" applyAlignment="1">
      <alignment horizontal="center" vertical="center" wrapText="1"/>
    </xf>
    <xf numFmtId="167" fontId="2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165" fontId="6" fillId="0" borderId="29" xfId="0" applyNumberFormat="1" applyFont="1" applyBorder="1" applyAlignment="1">
      <alignment horizontal="left" vertical="center" wrapText="1"/>
    </xf>
    <xf numFmtId="0" fontId="0" fillId="0" borderId="33" xfId="0" applyBorder="1" applyAlignment="1">
      <alignment/>
    </xf>
    <xf numFmtId="2" fontId="9" fillId="0" borderId="2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6" xfId="0" applyNumberFormat="1" applyFont="1" applyBorder="1" applyAlignment="1">
      <alignment horizontal="right" vertical="center" wrapText="1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2" fontId="5" fillId="0" borderId="12" xfId="0" applyNumberFormat="1" applyFont="1" applyBorder="1" applyAlignment="1">
      <alignment horizontal="center" vertical="center" wrapText="1"/>
    </xf>
    <xf numFmtId="167" fontId="6" fillId="0" borderId="27" xfId="0" applyNumberFormat="1" applyFont="1" applyBorder="1" applyAlignment="1">
      <alignment horizontal="right" vertical="center" wrapText="1"/>
    </xf>
    <xf numFmtId="167" fontId="6" fillId="0" borderId="26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167" fontId="6" fillId="0" borderId="44" xfId="0" applyNumberFormat="1" applyFont="1" applyBorder="1" applyAlignment="1">
      <alignment horizontal="left" vertical="center" wrapText="1"/>
    </xf>
    <xf numFmtId="167" fontId="6" fillId="0" borderId="25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167" fontId="17" fillId="33" borderId="11" xfId="0" applyNumberFormat="1" applyFont="1" applyFill="1" applyBorder="1" applyAlignment="1">
      <alignment horizontal="center" vertical="center" wrapText="1"/>
    </xf>
    <xf numFmtId="167" fontId="17" fillId="33" borderId="12" xfId="0" applyNumberFormat="1" applyFont="1" applyFill="1" applyBorder="1" applyAlignment="1">
      <alignment horizontal="center" vertical="center" wrapText="1"/>
    </xf>
    <xf numFmtId="167" fontId="20" fillId="33" borderId="12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left" vertical="center" wrapText="1"/>
    </xf>
    <xf numFmtId="165" fontId="11" fillId="0" borderId="33" xfId="0" applyNumberFormat="1" applyFont="1" applyBorder="1" applyAlignment="1">
      <alignment horizontal="left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65" fontId="9" fillId="0" borderId="28" xfId="0" applyNumberFormat="1" applyFont="1" applyBorder="1" applyAlignment="1">
      <alignment horizontal="center" vertical="center" wrapText="1"/>
    </xf>
    <xf numFmtId="165" fontId="9" fillId="0" borderId="30" xfId="0" applyNumberFormat="1" applyFont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right" vertical="center" wrapText="1"/>
    </xf>
    <xf numFmtId="166" fontId="6" fillId="0" borderId="29" xfId="0" applyNumberFormat="1" applyFont="1" applyBorder="1" applyAlignment="1">
      <alignment horizontal="left" vertical="center" wrapText="1"/>
    </xf>
    <xf numFmtId="166" fontId="6" fillId="0" borderId="33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166" fontId="6" fillId="0" borderId="27" xfId="0" applyNumberFormat="1" applyFont="1" applyBorder="1" applyAlignment="1">
      <alignment horizontal="right" vertical="center" wrapText="1"/>
    </xf>
    <xf numFmtId="166" fontId="6" fillId="0" borderId="26" xfId="0" applyNumberFormat="1" applyFont="1" applyBorder="1" applyAlignment="1">
      <alignment horizontal="right" vertical="center" wrapText="1"/>
    </xf>
    <xf numFmtId="165" fontId="6" fillId="0" borderId="18" xfId="0" applyNumberFormat="1" applyFont="1" applyBorder="1" applyAlignment="1">
      <alignment horizontal="left" vertical="center" wrapText="1"/>
    </xf>
    <xf numFmtId="164" fontId="6" fillId="0" borderId="27" xfId="0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2" fontId="6" fillId="0" borderId="27" xfId="0" applyNumberFormat="1" applyFont="1" applyBorder="1" applyAlignment="1">
      <alignment horizontal="right" vertical="center" wrapText="1"/>
    </xf>
    <xf numFmtId="2" fontId="6" fillId="0" borderId="26" xfId="0" applyNumberFormat="1" applyFont="1" applyBorder="1" applyAlignment="1">
      <alignment horizontal="right" vertical="center" wrapText="1"/>
    </xf>
    <xf numFmtId="2" fontId="6" fillId="0" borderId="29" xfId="0" applyNumberFormat="1" applyFont="1" applyBorder="1" applyAlignment="1">
      <alignment horizontal="left" vertical="center" wrapText="1"/>
    </xf>
    <xf numFmtId="2" fontId="6" fillId="0" borderId="33" xfId="0" applyNumberFormat="1" applyFont="1" applyBorder="1" applyAlignment="1">
      <alignment horizontal="left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left" vertical="center" wrapText="1"/>
    </xf>
    <xf numFmtId="164" fontId="6" fillId="0" borderId="33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7" fontId="12" fillId="0" borderId="28" xfId="0" applyNumberFormat="1" applyFont="1" applyBorder="1" applyAlignment="1">
      <alignment horizontal="center" vertical="center" wrapText="1"/>
    </xf>
    <xf numFmtId="167" fontId="12" fillId="0" borderId="3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5" fillId="0" borderId="4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4" fontId="12" fillId="0" borderId="28" xfId="0" applyNumberFormat="1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" fontId="11" fillId="0" borderId="27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35" fillId="0" borderId="52" xfId="0" applyFont="1" applyBorder="1" applyAlignment="1">
      <alignment horizontal="center" vertical="center" wrapText="1"/>
    </xf>
    <xf numFmtId="167" fontId="11" fillId="0" borderId="44" xfId="0" applyNumberFormat="1" applyFont="1" applyBorder="1" applyAlignment="1">
      <alignment horizontal="left" vertical="center" wrapText="1"/>
    </xf>
    <xf numFmtId="167" fontId="11" fillId="0" borderId="2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" fontId="11" fillId="0" borderId="29" xfId="0" applyNumberFormat="1" applyFont="1" applyBorder="1" applyAlignment="1">
      <alignment horizontal="left" vertical="center" wrapText="1"/>
    </xf>
    <xf numFmtId="4" fontId="11" fillId="0" borderId="33" xfId="0" applyNumberFormat="1" applyFont="1" applyBorder="1" applyAlignment="1">
      <alignment horizontal="left" vertical="center" wrapText="1"/>
    </xf>
    <xf numFmtId="167" fontId="11" fillId="0" borderId="27" xfId="0" applyNumberFormat="1" applyFont="1" applyBorder="1" applyAlignment="1">
      <alignment vertical="center" wrapText="1"/>
    </xf>
    <xf numFmtId="167" fontId="11" fillId="0" borderId="26" xfId="0" applyNumberFormat="1" applyFont="1" applyBorder="1" applyAlignment="1">
      <alignment vertical="center" wrapText="1"/>
    </xf>
    <xf numFmtId="167" fontId="6" fillId="0" borderId="27" xfId="0" applyNumberFormat="1" applyFont="1" applyBorder="1" applyAlignment="1">
      <alignment vertical="center" wrapText="1"/>
    </xf>
    <xf numFmtId="167" fontId="6" fillId="0" borderId="26" xfId="0" applyNumberFormat="1" applyFont="1" applyBorder="1" applyAlignment="1">
      <alignment vertical="center" wrapText="1"/>
    </xf>
    <xf numFmtId="167" fontId="6" fillId="0" borderId="27" xfId="0" applyNumberFormat="1" applyFont="1" applyBorder="1" applyAlignment="1">
      <alignment horizontal="center" vertical="center" wrapText="1"/>
    </xf>
    <xf numFmtId="167" fontId="6" fillId="0" borderId="28" xfId="0" applyNumberFormat="1" applyFont="1" applyBorder="1" applyAlignment="1">
      <alignment horizontal="center" vertical="center" wrapText="1"/>
    </xf>
    <xf numFmtId="167" fontId="6" fillId="0" borderId="44" xfId="0" applyNumberFormat="1" applyFont="1" applyBorder="1" applyAlignment="1">
      <alignment horizontal="center" vertical="center" wrapText="1"/>
    </xf>
    <xf numFmtId="167" fontId="6" fillId="0" borderId="26" xfId="0" applyNumberFormat="1" applyFont="1" applyBorder="1" applyAlignment="1">
      <alignment horizontal="center" vertical="center" wrapText="1"/>
    </xf>
    <xf numFmtId="167" fontId="6" fillId="0" borderId="30" xfId="0" applyNumberFormat="1" applyFont="1" applyBorder="1" applyAlignment="1">
      <alignment horizontal="center" vertical="center" wrapText="1"/>
    </xf>
    <xf numFmtId="167" fontId="6" fillId="0" borderId="25" xfId="0" applyNumberFormat="1" applyFont="1" applyBorder="1" applyAlignment="1">
      <alignment horizontal="center" vertical="center" wrapText="1"/>
    </xf>
    <xf numFmtId="167" fontId="11" fillId="0" borderId="27" xfId="0" applyNumberFormat="1" applyFont="1" applyBorder="1" applyAlignment="1">
      <alignment horizontal="center" vertical="center" wrapText="1"/>
    </xf>
    <xf numFmtId="167" fontId="11" fillId="0" borderId="28" xfId="0" applyNumberFormat="1" applyFont="1" applyBorder="1" applyAlignment="1">
      <alignment horizontal="center" vertical="center" wrapText="1"/>
    </xf>
    <xf numFmtId="167" fontId="11" fillId="0" borderId="44" xfId="0" applyNumberFormat="1" applyFont="1" applyBorder="1" applyAlignment="1">
      <alignment horizontal="center" vertical="center" wrapText="1"/>
    </xf>
    <xf numFmtId="167" fontId="11" fillId="0" borderId="26" xfId="0" applyNumberFormat="1" applyFont="1" applyBorder="1" applyAlignment="1">
      <alignment horizontal="center" vertical="center" wrapText="1"/>
    </xf>
    <xf numFmtId="167" fontId="11" fillId="0" borderId="30" xfId="0" applyNumberFormat="1" applyFont="1" applyBorder="1" applyAlignment="1">
      <alignment horizontal="center" vertical="center" wrapText="1"/>
    </xf>
    <xf numFmtId="167" fontId="11" fillId="0" borderId="2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 wrapText="1"/>
    </xf>
    <xf numFmtId="165" fontId="6" fillId="0" borderId="30" xfId="0" applyNumberFormat="1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33" borderId="12" xfId="0" applyFont="1" applyFill="1" applyBorder="1" applyAlignment="1">
      <alignment/>
    </xf>
    <xf numFmtId="2" fontId="0" fillId="0" borderId="26" xfId="0" applyNumberFormat="1" applyFont="1" applyBorder="1" applyAlignment="1">
      <alignment/>
    </xf>
    <xf numFmtId="0" fontId="28" fillId="0" borderId="42" xfId="0" applyFont="1" applyFill="1" applyBorder="1" applyAlignment="1">
      <alignment horizontal="left" vertical="center" wrapText="1"/>
    </xf>
    <xf numFmtId="0" fontId="28" fillId="0" borderId="50" xfId="0" applyFont="1" applyFill="1" applyBorder="1" applyAlignment="1">
      <alignment horizontal="left" vertical="center" wrapText="1"/>
    </xf>
    <xf numFmtId="0" fontId="28" fillId="0" borderId="53" xfId="0" applyFont="1" applyFill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167" fontId="20" fillId="33" borderId="32" xfId="0" applyNumberFormat="1" applyFont="1" applyFill="1" applyBorder="1" applyAlignment="1">
      <alignment horizontal="center" vertical="center" wrapText="1"/>
    </xf>
    <xf numFmtId="167" fontId="11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9" fillId="0" borderId="54" xfId="0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165" fontId="11" fillId="0" borderId="56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2" fontId="12" fillId="0" borderId="54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right" vertical="center" wrapText="1"/>
    </xf>
    <xf numFmtId="1" fontId="11" fillId="0" borderId="23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8" fontId="28" fillId="34" borderId="50" xfId="0" applyNumberFormat="1" applyFont="1" applyFill="1" applyBorder="1" applyAlignment="1">
      <alignment horizontal="center" vertical="center" wrapText="1"/>
    </xf>
    <xf numFmtId="168" fontId="28" fillId="34" borderId="51" xfId="0" applyNumberFormat="1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/>
    </xf>
    <xf numFmtId="167" fontId="11" fillId="0" borderId="27" xfId="0" applyNumberFormat="1" applyFont="1" applyBorder="1" applyAlignment="1">
      <alignment horizontal="right" vertical="center" wrapText="1"/>
    </xf>
    <xf numFmtId="167" fontId="11" fillId="0" borderId="26" xfId="0" applyNumberFormat="1" applyFont="1" applyBorder="1" applyAlignment="1">
      <alignment horizontal="right" vertical="center" wrapText="1"/>
    </xf>
    <xf numFmtId="167" fontId="12" fillId="0" borderId="0" xfId="0" applyNumberFormat="1" applyFont="1" applyBorder="1" applyAlignment="1">
      <alignment horizontal="center" vertical="center" wrapText="1"/>
    </xf>
    <xf numFmtId="167" fontId="6" fillId="0" borderId="55" xfId="0" applyNumberFormat="1" applyFont="1" applyBorder="1" applyAlignment="1">
      <alignment horizontal="right" vertical="center" wrapText="1"/>
    </xf>
    <xf numFmtId="167" fontId="6" fillId="0" borderId="17" xfId="0" applyNumberFormat="1" applyFont="1" applyBorder="1" applyAlignment="1">
      <alignment horizontal="right" vertical="center" wrapText="1"/>
    </xf>
    <xf numFmtId="167" fontId="9" fillId="0" borderId="54" xfId="0" applyNumberFormat="1" applyFont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167" fontId="11" fillId="0" borderId="58" xfId="0" applyNumberFormat="1" applyFont="1" applyBorder="1" applyAlignment="1">
      <alignment horizontal="left" vertical="center" wrapText="1"/>
    </xf>
    <xf numFmtId="165" fontId="6" fillId="0" borderId="56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167" fontId="6" fillId="0" borderId="58" xfId="0" applyNumberFormat="1" applyFont="1" applyBorder="1" applyAlignment="1">
      <alignment horizontal="left" vertical="center" wrapText="1"/>
    </xf>
    <xf numFmtId="167" fontId="11" fillId="0" borderId="17" xfId="0" applyNumberFormat="1" applyFont="1" applyBorder="1" applyAlignment="1">
      <alignment horizontal="right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left" vertical="center" wrapText="1"/>
    </xf>
    <xf numFmtId="167" fontId="6" fillId="0" borderId="59" xfId="0" applyNumberFormat="1" applyFont="1" applyBorder="1" applyAlignment="1">
      <alignment horizontal="left" vertical="center" wrapText="1"/>
    </xf>
    <xf numFmtId="167" fontId="20" fillId="33" borderId="60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5" fontId="6" fillId="0" borderId="55" xfId="0" applyNumberFormat="1" applyFont="1" applyBorder="1" applyAlignment="1">
      <alignment horizontal="right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7" fontId="17" fillId="33" borderId="32" xfId="0" applyNumberFormat="1" applyFont="1" applyFill="1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165" fontId="11" fillId="0" borderId="26" xfId="0" applyNumberFormat="1" applyFont="1" applyBorder="1" applyAlignment="1">
      <alignment horizontal="center" vertical="center" wrapText="1"/>
    </xf>
    <xf numFmtId="165" fontId="11" fillId="0" borderId="30" xfId="0" applyNumberFormat="1" applyFont="1" applyBorder="1" applyAlignment="1">
      <alignment horizontal="center" vertical="center" wrapText="1"/>
    </xf>
    <xf numFmtId="165" fontId="11" fillId="0" borderId="33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right" vertical="center" wrapText="1"/>
    </xf>
    <xf numFmtId="165" fontId="11" fillId="0" borderId="28" xfId="0" applyNumberFormat="1" applyFont="1" applyBorder="1" applyAlignment="1">
      <alignment horizontal="right" vertical="center" wrapText="1"/>
    </xf>
    <xf numFmtId="165" fontId="11" fillId="0" borderId="30" xfId="0" applyNumberFormat="1" applyFont="1" applyBorder="1" applyAlignment="1">
      <alignment horizontal="right" vertical="center" wrapText="1"/>
    </xf>
    <xf numFmtId="0" fontId="0" fillId="0" borderId="43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vertical="center" wrapText="1"/>
    </xf>
    <xf numFmtId="165" fontId="11" fillId="0" borderId="30" xfId="0" applyNumberFormat="1" applyFont="1" applyBorder="1" applyAlignment="1">
      <alignment vertical="center" wrapText="1"/>
    </xf>
    <xf numFmtId="2" fontId="11" fillId="0" borderId="29" xfId="0" applyNumberFormat="1" applyFont="1" applyBorder="1" applyAlignment="1">
      <alignment horizontal="left" vertical="center" wrapText="1"/>
    </xf>
    <xf numFmtId="2" fontId="11" fillId="0" borderId="33" xfId="0" applyNumberFormat="1" applyFont="1" applyBorder="1" applyAlignment="1">
      <alignment horizontal="left" vertical="center" wrapText="1"/>
    </xf>
    <xf numFmtId="2" fontId="11" fillId="0" borderId="28" xfId="0" applyNumberFormat="1" applyFont="1" applyBorder="1" applyAlignment="1">
      <alignment vertical="center" wrapText="1"/>
    </xf>
    <xf numFmtId="2" fontId="11" fillId="0" borderId="3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" fontId="11" fillId="0" borderId="26" xfId="0" applyNumberFormat="1" applyFont="1" applyBorder="1" applyAlignment="1">
      <alignment horizontal="right" vertical="center" wrapText="1"/>
    </xf>
    <xf numFmtId="1" fontId="11" fillId="0" borderId="30" xfId="0" applyNumberFormat="1" applyFont="1" applyBorder="1" applyAlignment="1">
      <alignment horizontal="right" vertical="center" wrapText="1"/>
    </xf>
    <xf numFmtId="167" fontId="11" fillId="0" borderId="39" xfId="0" applyNumberFormat="1" applyFont="1" applyBorder="1" applyAlignment="1">
      <alignment horizontal="center" vertical="center" wrapText="1"/>
    </xf>
    <xf numFmtId="167" fontId="11" fillId="0" borderId="16" xfId="0" applyNumberFormat="1" applyFont="1" applyBorder="1" applyAlignment="1">
      <alignment horizontal="center" vertical="center" wrapText="1"/>
    </xf>
    <xf numFmtId="167" fontId="11" fillId="0" borderId="40" xfId="0" applyNumberFormat="1" applyFont="1" applyBorder="1" applyAlignment="1">
      <alignment horizontal="center" vertical="center" wrapText="1"/>
    </xf>
    <xf numFmtId="0" fontId="29" fillId="34" borderId="42" xfId="0" applyFont="1" applyFill="1" applyBorder="1" applyAlignment="1">
      <alignment horizontal="center" vertical="center" wrapText="1"/>
    </xf>
    <xf numFmtId="0" fontId="29" fillId="34" borderId="50" xfId="0" applyFont="1" applyFill="1" applyBorder="1" applyAlignment="1">
      <alignment horizontal="center" vertical="center" wrapText="1"/>
    </xf>
    <xf numFmtId="0" fontId="29" fillId="34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3" fillId="34" borderId="42" xfId="0" applyFont="1" applyFill="1" applyBorder="1" applyAlignment="1">
      <alignment horizontal="center" vertical="center" wrapText="1"/>
    </xf>
    <xf numFmtId="0" fontId="23" fillId="34" borderId="50" xfId="0" applyFont="1" applyFill="1" applyBorder="1" applyAlignment="1">
      <alignment horizontal="center" vertical="center" wrapText="1"/>
    </xf>
    <xf numFmtId="0" fontId="23" fillId="34" borderId="51" xfId="0" applyFont="1" applyFill="1" applyBorder="1" applyAlignment="1">
      <alignment horizontal="center" vertical="center" wrapText="1"/>
    </xf>
    <xf numFmtId="167" fontId="11" fillId="0" borderId="13" xfId="0" applyNumberFormat="1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165" fontId="11" fillId="0" borderId="55" xfId="0" applyNumberFormat="1" applyFont="1" applyBorder="1" applyAlignment="1">
      <alignment horizontal="right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 wrapText="1"/>
    </xf>
    <xf numFmtId="165" fontId="11" fillId="0" borderId="19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right" vertical="center" wrapText="1"/>
    </xf>
    <xf numFmtId="2" fontId="11" fillId="0" borderId="17" xfId="0" applyNumberFormat="1" applyFont="1" applyBorder="1" applyAlignment="1">
      <alignment horizontal="right" vertical="center" wrapText="1"/>
    </xf>
    <xf numFmtId="2" fontId="11" fillId="0" borderId="26" xfId="0" applyNumberFormat="1" applyFont="1" applyBorder="1" applyAlignment="1">
      <alignment horizontal="right" vertical="center" wrapText="1"/>
    </xf>
    <xf numFmtId="167" fontId="11" fillId="0" borderId="59" xfId="0" applyNumberFormat="1" applyFont="1" applyBorder="1" applyAlignment="1">
      <alignment horizontal="left" vertical="center" wrapText="1"/>
    </xf>
    <xf numFmtId="167" fontId="11" fillId="0" borderId="55" xfId="0" applyNumberFormat="1" applyFont="1" applyBorder="1" applyAlignment="1">
      <alignment horizontal="right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2" fontId="11" fillId="0" borderId="55" xfId="0" applyNumberFormat="1" applyFont="1" applyBorder="1" applyAlignment="1">
      <alignment horizontal="center" vertical="center" wrapText="1"/>
    </xf>
    <xf numFmtId="2" fontId="11" fillId="0" borderId="54" xfId="0" applyNumberFormat="1" applyFont="1" applyBorder="1" applyAlignment="1">
      <alignment horizontal="center" vertical="center" wrapText="1"/>
    </xf>
    <xf numFmtId="2" fontId="11" fillId="0" borderId="56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2" fontId="16" fillId="0" borderId="60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7" fontId="11" fillId="0" borderId="22" xfId="0" applyNumberFormat="1" applyFont="1" applyBorder="1" applyAlignment="1">
      <alignment horizontal="center" vertical="center" wrapText="1"/>
    </xf>
    <xf numFmtId="167" fontId="11" fillId="0" borderId="23" xfId="0" applyNumberFormat="1" applyFont="1" applyBorder="1" applyAlignment="1">
      <alignment horizontal="center" vertical="center" wrapText="1"/>
    </xf>
    <xf numFmtId="167" fontId="11" fillId="0" borderId="24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167" fontId="12" fillId="0" borderId="54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67" fontId="6" fillId="0" borderId="5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3</xdr:row>
      <xdr:rowOff>0</xdr:rowOff>
    </xdr:from>
    <xdr:to>
      <xdr:col>3</xdr:col>
      <xdr:colOff>209550</xdr:colOff>
      <xdr:row>3</xdr:row>
      <xdr:rowOff>200025</xdr:rowOff>
    </xdr:to>
    <xdr:sp>
      <xdr:nvSpPr>
        <xdr:cNvPr id="1" name="Freeform 2"/>
        <xdr:cNvSpPr>
          <a:spLocks/>
        </xdr:cNvSpPr>
      </xdr:nvSpPr>
      <xdr:spPr>
        <a:xfrm>
          <a:off x="885825" y="885825"/>
          <a:ext cx="5286375" cy="200025"/>
        </a:xfrm>
        <a:custGeom>
          <a:pathLst>
            <a:path h="1" w="407">
              <a:moveTo>
                <a:pt x="0" y="0"/>
              </a:moveTo>
              <a:lnTo>
                <a:pt x="407" y="0"/>
              </a:lnTo>
            </a:path>
          </a:pathLst>
        </a:cu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0" scaled="1"/>
        </a:gradFill>
        <a:ln w="889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57150</xdr:rowOff>
    </xdr:from>
    <xdr:to>
      <xdr:col>3</xdr:col>
      <xdr:colOff>133350</xdr:colOff>
      <xdr:row>1</xdr:row>
      <xdr:rowOff>485775</xdr:rowOff>
    </xdr:to>
    <xdr:sp>
      <xdr:nvSpPr>
        <xdr:cNvPr id="2" name="WordArt 7"/>
        <xdr:cNvSpPr>
          <a:spLocks/>
        </xdr:cNvSpPr>
      </xdr:nvSpPr>
      <xdr:spPr>
        <a:xfrm>
          <a:off x="933450" y="333375"/>
          <a:ext cx="51625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19050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А Л Ь Ф А  -  А Г Р О</a:t>
          </a:r>
        </a:p>
      </xdr:txBody>
    </xdr:sp>
    <xdr:clientData/>
  </xdr:twoCellAnchor>
  <xdr:twoCellAnchor>
    <xdr:from>
      <xdr:col>0</xdr:col>
      <xdr:colOff>0</xdr:colOff>
      <xdr:row>4</xdr:row>
      <xdr:rowOff>600075</xdr:rowOff>
    </xdr:from>
    <xdr:to>
      <xdr:col>1</xdr:col>
      <xdr:colOff>542925</xdr:colOff>
      <xdr:row>7</xdr:row>
      <xdr:rowOff>228600</xdr:rowOff>
    </xdr:to>
    <xdr:sp>
      <xdr:nvSpPr>
        <xdr:cNvPr id="3" name="AutoShape 8"/>
        <xdr:cNvSpPr>
          <a:spLocks/>
        </xdr:cNvSpPr>
      </xdr:nvSpPr>
      <xdr:spPr>
        <a:xfrm rot="624191">
          <a:off x="0" y="1819275"/>
          <a:ext cx="2266950" cy="866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ДОТАЦИЯ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Zeros="0" tabSelected="1" zoomScalePageLayoutView="0" workbookViewId="0" topLeftCell="A1">
      <selection activeCell="Q8" sqref="Q8"/>
    </sheetView>
  </sheetViews>
  <sheetFormatPr defaultColWidth="9.00390625" defaultRowHeight="12.75"/>
  <cols>
    <col min="1" max="1" width="22.625" style="0" customWidth="1"/>
    <col min="2" max="2" width="25.75390625" style="0" customWidth="1"/>
    <col min="3" max="3" width="29.875" style="0" customWidth="1"/>
    <col min="4" max="4" width="14.25390625" style="0" customWidth="1"/>
    <col min="5" max="5" width="6.25390625" style="0" customWidth="1"/>
    <col min="6" max="6" width="2.25390625" style="0" customWidth="1"/>
    <col min="7" max="7" width="6.125" style="0" customWidth="1"/>
    <col min="8" max="8" width="15.75390625" style="0" customWidth="1"/>
    <col min="9" max="9" width="7.875" style="0" customWidth="1"/>
    <col min="10" max="10" width="2.25390625" style="0" customWidth="1"/>
    <col min="11" max="11" width="8.125" style="0" customWidth="1"/>
  </cols>
  <sheetData>
    <row r="1" spans="1:11" ht="21.75" customHeight="1">
      <c r="A1" s="234" t="s">
        <v>82</v>
      </c>
      <c r="B1" s="234"/>
      <c r="C1" s="234"/>
      <c r="D1" s="234"/>
      <c r="E1" s="243" t="s">
        <v>216</v>
      </c>
      <c r="F1" s="244"/>
      <c r="G1" s="244"/>
      <c r="H1" s="244"/>
      <c r="I1" s="244"/>
      <c r="J1" s="244"/>
      <c r="K1" s="244"/>
    </row>
    <row r="2" spans="1:11" ht="39" customHeight="1">
      <c r="A2" s="234"/>
      <c r="B2" s="234"/>
      <c r="C2" s="234"/>
      <c r="D2" s="234"/>
      <c r="E2" s="244"/>
      <c r="F2" s="244"/>
      <c r="G2" s="244"/>
      <c r="H2" s="244"/>
      <c r="I2" s="244"/>
      <c r="J2" s="244"/>
      <c r="K2" s="244"/>
    </row>
    <row r="3" spans="1:11" ht="9" customHeight="1">
      <c r="A3" s="1"/>
      <c r="B3" s="1"/>
      <c r="C3" s="1"/>
      <c r="D3" s="1"/>
      <c r="E3" s="1"/>
      <c r="F3" s="2"/>
      <c r="G3" s="2"/>
      <c r="H3" s="2"/>
      <c r="I3" s="2"/>
      <c r="J3" s="2"/>
      <c r="K3" s="233"/>
    </row>
    <row r="4" spans="1:11" ht="26.25" customHeight="1">
      <c r="A4" s="41"/>
      <c r="B4" s="41"/>
      <c r="C4" s="237" t="s">
        <v>4</v>
      </c>
      <c r="D4" s="237"/>
      <c r="E4" s="237"/>
      <c r="F4" s="43"/>
      <c r="G4" s="43"/>
      <c r="H4" s="43"/>
      <c r="I4" s="43"/>
      <c r="J4" s="43"/>
      <c r="K4" s="233"/>
    </row>
    <row r="5" spans="1:11" ht="72.75" customHeight="1">
      <c r="A5" s="250" t="s">
        <v>179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9.75" customHeight="1">
      <c r="A6" s="41"/>
      <c r="B6" s="41"/>
      <c r="C6" s="17"/>
      <c r="D6" s="17"/>
      <c r="E6" s="17"/>
      <c r="F6" s="17"/>
      <c r="G6" s="17"/>
      <c r="H6" s="17"/>
      <c r="I6" s="17"/>
      <c r="J6" s="17"/>
      <c r="K6" s="17"/>
    </row>
    <row r="7" spans="1:11" ht="15" thickBot="1">
      <c r="A7" s="42"/>
      <c r="B7" s="42"/>
      <c r="C7" s="10"/>
      <c r="D7" s="10"/>
      <c r="E7" s="10"/>
      <c r="F7" s="10"/>
      <c r="G7" s="10"/>
      <c r="H7" s="10"/>
      <c r="I7" s="14"/>
      <c r="J7" s="14"/>
      <c r="K7" s="15" t="s">
        <v>232</v>
      </c>
    </row>
    <row r="8" spans="1:11" ht="63.75" customHeight="1" thickBot="1" thickTop="1">
      <c r="A8" s="90" t="s">
        <v>159</v>
      </c>
      <c r="B8" s="91" t="s">
        <v>21</v>
      </c>
      <c r="C8" s="91" t="s">
        <v>0</v>
      </c>
      <c r="D8" s="91" t="s">
        <v>6</v>
      </c>
      <c r="E8" s="238" t="s">
        <v>1</v>
      </c>
      <c r="F8" s="238"/>
      <c r="G8" s="238"/>
      <c r="H8" s="89" t="s">
        <v>151</v>
      </c>
      <c r="I8" s="238" t="s">
        <v>110</v>
      </c>
      <c r="J8" s="238"/>
      <c r="K8" s="247"/>
    </row>
    <row r="9" spans="1:11" ht="20.25" customHeight="1" thickBot="1" thickTop="1">
      <c r="A9" s="203" t="s">
        <v>16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4" ht="13.5" customHeight="1" thickTop="1">
      <c r="A10" s="175" t="s">
        <v>71</v>
      </c>
      <c r="B10" s="202" t="s">
        <v>48</v>
      </c>
      <c r="C10" s="202" t="s">
        <v>42</v>
      </c>
      <c r="D10" s="239" t="s">
        <v>15</v>
      </c>
      <c r="E10" s="245">
        <v>0.15</v>
      </c>
      <c r="F10" s="241" t="s">
        <v>3</v>
      </c>
      <c r="G10" s="252">
        <v>0.25</v>
      </c>
      <c r="H10" s="182">
        <v>2545</v>
      </c>
      <c r="I10" s="254">
        <f>H10*E10</f>
        <v>381.75</v>
      </c>
      <c r="J10" s="235" t="s">
        <v>3</v>
      </c>
      <c r="K10" s="248">
        <f>H10*G10</f>
        <v>636.25</v>
      </c>
      <c r="N10" s="11"/>
    </row>
    <row r="11" spans="1:14" ht="16.5" customHeight="1">
      <c r="A11" s="175"/>
      <c r="B11" s="202"/>
      <c r="C11" s="202"/>
      <c r="D11" s="240"/>
      <c r="E11" s="246"/>
      <c r="F11" s="242"/>
      <c r="G11" s="253"/>
      <c r="H11" s="183"/>
      <c r="I11" s="255"/>
      <c r="J11" s="236"/>
      <c r="K11" s="249"/>
      <c r="N11" s="11"/>
    </row>
    <row r="12" spans="1:14" ht="12.75" customHeight="1">
      <c r="A12" s="193" t="s">
        <v>130</v>
      </c>
      <c r="B12" s="214" t="s">
        <v>40</v>
      </c>
      <c r="C12" s="214" t="s">
        <v>42</v>
      </c>
      <c r="D12" s="157" t="s">
        <v>15</v>
      </c>
      <c r="E12" s="209">
        <v>0.4</v>
      </c>
      <c r="F12" s="228" t="s">
        <v>3</v>
      </c>
      <c r="G12" s="230">
        <v>0.5</v>
      </c>
      <c r="H12" s="182">
        <v>530</v>
      </c>
      <c r="I12" s="256">
        <f>H12*E12</f>
        <v>212</v>
      </c>
      <c r="J12" s="153" t="s">
        <v>3</v>
      </c>
      <c r="K12" s="176">
        <f>H12*G12</f>
        <v>265</v>
      </c>
      <c r="N12" s="11"/>
    </row>
    <row r="13" spans="1:14" ht="15.75" customHeight="1">
      <c r="A13" s="193"/>
      <c r="B13" s="214"/>
      <c r="C13" s="214"/>
      <c r="D13" s="178"/>
      <c r="E13" s="210"/>
      <c r="F13" s="229"/>
      <c r="G13" s="231"/>
      <c r="H13" s="183"/>
      <c r="I13" s="257"/>
      <c r="J13" s="154"/>
      <c r="K13" s="177"/>
      <c r="N13" s="11"/>
    </row>
    <row r="14" spans="1:15" s="62" customFormat="1" ht="12.75" customHeight="1">
      <c r="A14" s="193" t="s">
        <v>185</v>
      </c>
      <c r="B14" s="214" t="s">
        <v>186</v>
      </c>
      <c r="C14" s="214" t="s">
        <v>187</v>
      </c>
      <c r="D14" s="157" t="s">
        <v>37</v>
      </c>
      <c r="E14" s="209">
        <v>0.3</v>
      </c>
      <c r="F14" s="228" t="s">
        <v>3</v>
      </c>
      <c r="G14" s="230">
        <v>2</v>
      </c>
      <c r="H14" s="160">
        <v>310</v>
      </c>
      <c r="I14" s="256">
        <f>H14*E14</f>
        <v>93</v>
      </c>
      <c r="J14" s="153" t="s">
        <v>3</v>
      </c>
      <c r="K14" s="176">
        <f>H14*G14</f>
        <v>620</v>
      </c>
      <c r="N14" s="63"/>
      <c r="O14" s="64"/>
    </row>
    <row r="15" spans="1:14" s="62" customFormat="1" ht="18" customHeight="1">
      <c r="A15" s="193"/>
      <c r="B15" s="214"/>
      <c r="C15" s="214"/>
      <c r="D15" s="178"/>
      <c r="E15" s="210"/>
      <c r="F15" s="229"/>
      <c r="G15" s="231"/>
      <c r="H15" s="184"/>
      <c r="I15" s="257"/>
      <c r="J15" s="154"/>
      <c r="K15" s="177"/>
      <c r="N15" s="63"/>
    </row>
    <row r="16" spans="1:14" s="62" customFormat="1" ht="18" customHeight="1">
      <c r="A16" s="193" t="s">
        <v>221</v>
      </c>
      <c r="B16" s="214" t="s">
        <v>222</v>
      </c>
      <c r="C16" s="214" t="s">
        <v>223</v>
      </c>
      <c r="D16" s="157" t="s">
        <v>15</v>
      </c>
      <c r="E16" s="279">
        <v>0.15</v>
      </c>
      <c r="F16" s="228" t="s">
        <v>3</v>
      </c>
      <c r="G16" s="230">
        <v>0.2</v>
      </c>
      <c r="H16" s="160">
        <v>4450</v>
      </c>
      <c r="I16" s="256">
        <f>H16*E16</f>
        <v>667.5</v>
      </c>
      <c r="J16" s="153" t="s">
        <v>3</v>
      </c>
      <c r="K16" s="176">
        <f>H16*G16</f>
        <v>890</v>
      </c>
      <c r="N16" s="63"/>
    </row>
    <row r="17" spans="1:14" s="62" customFormat="1" ht="12.75" customHeight="1">
      <c r="A17" s="193"/>
      <c r="B17" s="214"/>
      <c r="C17" s="214"/>
      <c r="D17" s="178"/>
      <c r="E17" s="280"/>
      <c r="F17" s="229"/>
      <c r="G17" s="231"/>
      <c r="H17" s="184"/>
      <c r="I17" s="257"/>
      <c r="J17" s="154"/>
      <c r="K17" s="177"/>
      <c r="N17" s="63"/>
    </row>
    <row r="18" spans="1:14" s="20" customFormat="1" ht="16.5" customHeight="1">
      <c r="A18" s="175" t="s">
        <v>108</v>
      </c>
      <c r="B18" s="201" t="s">
        <v>8</v>
      </c>
      <c r="C18" s="232" t="s">
        <v>109</v>
      </c>
      <c r="D18" s="112" t="s">
        <v>13</v>
      </c>
      <c r="E18" s="209">
        <v>0.7</v>
      </c>
      <c r="F18" s="164" t="s">
        <v>3</v>
      </c>
      <c r="G18" s="162">
        <v>1</v>
      </c>
      <c r="H18" s="136">
        <v>1150</v>
      </c>
      <c r="I18" s="171">
        <f>H18*E18</f>
        <v>805</v>
      </c>
      <c r="J18" s="153" t="s">
        <v>3</v>
      </c>
      <c r="K18" s="176">
        <f>G18*H18</f>
        <v>1150</v>
      </c>
      <c r="N18" s="21"/>
    </row>
    <row r="19" spans="1:14" s="20" customFormat="1" ht="15.75" customHeight="1">
      <c r="A19" s="175"/>
      <c r="B19" s="202"/>
      <c r="C19" s="202"/>
      <c r="D19" s="111" t="s">
        <v>15</v>
      </c>
      <c r="E19" s="210"/>
      <c r="F19" s="222"/>
      <c r="G19" s="208"/>
      <c r="H19" s="93">
        <v>1130</v>
      </c>
      <c r="I19" s="211"/>
      <c r="J19" s="212"/>
      <c r="K19" s="213"/>
      <c r="N19" s="21"/>
    </row>
    <row r="20" spans="1:14" s="109" customFormat="1" ht="21" customHeight="1">
      <c r="A20" s="193" t="s">
        <v>9</v>
      </c>
      <c r="B20" s="105" t="s">
        <v>10</v>
      </c>
      <c r="C20" s="105" t="s">
        <v>43</v>
      </c>
      <c r="D20" s="106" t="s">
        <v>37</v>
      </c>
      <c r="E20" s="113">
        <v>1.5</v>
      </c>
      <c r="F20" s="114" t="s">
        <v>3</v>
      </c>
      <c r="G20" s="115">
        <v>2</v>
      </c>
      <c r="H20" s="93">
        <v>805</v>
      </c>
      <c r="I20" s="8">
        <f>H20*E20</f>
        <v>1207.5</v>
      </c>
      <c r="J20" s="6" t="s">
        <v>3</v>
      </c>
      <c r="K20" s="7">
        <f>H20*G20</f>
        <v>1610</v>
      </c>
      <c r="N20" s="110"/>
    </row>
    <row r="21" spans="1:14" s="109" customFormat="1" ht="17.25" customHeight="1" thickBot="1">
      <c r="A21" s="193"/>
      <c r="B21" s="105" t="s">
        <v>8</v>
      </c>
      <c r="C21" s="104" t="s">
        <v>46</v>
      </c>
      <c r="D21" s="106" t="s">
        <v>15</v>
      </c>
      <c r="E21" s="116">
        <v>0.2</v>
      </c>
      <c r="F21" s="117" t="s">
        <v>3</v>
      </c>
      <c r="G21" s="115">
        <v>0.4</v>
      </c>
      <c r="H21" s="118">
        <v>830</v>
      </c>
      <c r="I21" s="8">
        <f>H20*E21</f>
        <v>161</v>
      </c>
      <c r="J21" s="6" t="s">
        <v>3</v>
      </c>
      <c r="K21" s="7">
        <f>H20*G21</f>
        <v>322</v>
      </c>
      <c r="N21" s="110"/>
    </row>
    <row r="22" spans="1:14" ht="20.25" customHeight="1" thickBot="1" thickTop="1">
      <c r="A22" s="203" t="s">
        <v>17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5"/>
      <c r="N22" s="11"/>
    </row>
    <row r="23" spans="1:14" ht="12" customHeight="1" thickTop="1">
      <c r="A23" s="155" t="s">
        <v>84</v>
      </c>
      <c r="B23" s="157" t="s">
        <v>11</v>
      </c>
      <c r="C23" s="157" t="s">
        <v>12</v>
      </c>
      <c r="D23" s="157" t="s">
        <v>38</v>
      </c>
      <c r="E23" s="206">
        <v>0.008</v>
      </c>
      <c r="F23" s="164" t="s">
        <v>3</v>
      </c>
      <c r="G23" s="226">
        <v>0.01</v>
      </c>
      <c r="H23" s="182">
        <v>5600</v>
      </c>
      <c r="I23" s="171">
        <f>H23*E23</f>
        <v>44.800000000000004</v>
      </c>
      <c r="J23" s="153" t="s">
        <v>3</v>
      </c>
      <c r="K23" s="176">
        <f>H23*G23</f>
        <v>56</v>
      </c>
      <c r="N23" s="11"/>
    </row>
    <row r="24" spans="1:14" ht="19.5" customHeight="1">
      <c r="A24" s="192"/>
      <c r="B24" s="178"/>
      <c r="C24" s="178"/>
      <c r="D24" s="178"/>
      <c r="E24" s="207"/>
      <c r="F24" s="189"/>
      <c r="G24" s="227"/>
      <c r="H24" s="183"/>
      <c r="I24" s="172"/>
      <c r="J24" s="154"/>
      <c r="K24" s="177"/>
      <c r="N24" s="11"/>
    </row>
    <row r="25" spans="1:14" ht="13.5" customHeight="1">
      <c r="A25" s="155" t="s">
        <v>101</v>
      </c>
      <c r="B25" s="157" t="s">
        <v>102</v>
      </c>
      <c r="C25" s="157" t="s">
        <v>103</v>
      </c>
      <c r="D25" s="157" t="s">
        <v>15</v>
      </c>
      <c r="E25" s="224">
        <v>0.15</v>
      </c>
      <c r="F25" s="164" t="s">
        <v>3</v>
      </c>
      <c r="G25" s="162">
        <v>0.8</v>
      </c>
      <c r="H25" s="160">
        <v>670</v>
      </c>
      <c r="I25" s="171">
        <f>H25*E25</f>
        <v>100.5</v>
      </c>
      <c r="J25" s="153" t="s">
        <v>3</v>
      </c>
      <c r="K25" s="176">
        <f>H25*G25</f>
        <v>536</v>
      </c>
      <c r="N25" s="11"/>
    </row>
    <row r="26" spans="1:14" ht="15.75" customHeight="1">
      <c r="A26" s="192"/>
      <c r="B26" s="178"/>
      <c r="C26" s="178"/>
      <c r="D26" s="178"/>
      <c r="E26" s="225"/>
      <c r="F26" s="189"/>
      <c r="G26" s="190"/>
      <c r="H26" s="184"/>
      <c r="I26" s="172"/>
      <c r="J26" s="154"/>
      <c r="K26" s="177"/>
      <c r="N26" s="11"/>
    </row>
    <row r="27" spans="1:14" s="109" customFormat="1" ht="13.5" customHeight="1">
      <c r="A27" s="155" t="s">
        <v>211</v>
      </c>
      <c r="B27" s="157" t="s">
        <v>88</v>
      </c>
      <c r="C27" s="157" t="s">
        <v>12</v>
      </c>
      <c r="D27" s="191" t="s">
        <v>180</v>
      </c>
      <c r="E27" s="173">
        <v>0.5</v>
      </c>
      <c r="F27" s="164" t="s">
        <v>3</v>
      </c>
      <c r="G27" s="162">
        <v>0.9</v>
      </c>
      <c r="H27" s="160">
        <v>305</v>
      </c>
      <c r="I27" s="171">
        <f>H27*E27</f>
        <v>152.5</v>
      </c>
      <c r="J27" s="153" t="s">
        <v>3</v>
      </c>
      <c r="K27" s="176">
        <f>H27*G27</f>
        <v>274.5</v>
      </c>
      <c r="N27" s="110"/>
    </row>
    <row r="28" spans="1:14" s="109" customFormat="1" ht="16.5" customHeight="1">
      <c r="A28" s="192"/>
      <c r="B28" s="178"/>
      <c r="C28" s="178"/>
      <c r="D28" s="191"/>
      <c r="E28" s="198"/>
      <c r="F28" s="189"/>
      <c r="G28" s="190"/>
      <c r="H28" s="184"/>
      <c r="I28" s="172"/>
      <c r="J28" s="154"/>
      <c r="K28" s="177"/>
      <c r="N28" s="110"/>
    </row>
    <row r="29" spans="1:14" ht="12" customHeight="1">
      <c r="A29" s="194" t="s">
        <v>104</v>
      </c>
      <c r="B29" s="157" t="s">
        <v>74</v>
      </c>
      <c r="C29" s="214" t="s">
        <v>75</v>
      </c>
      <c r="D29" s="157" t="s">
        <v>47</v>
      </c>
      <c r="E29" s="206">
        <v>0.015</v>
      </c>
      <c r="F29" s="164" t="s">
        <v>3</v>
      </c>
      <c r="G29" s="199">
        <v>0.025</v>
      </c>
      <c r="H29" s="160">
        <v>9000</v>
      </c>
      <c r="I29" s="171">
        <f>H29*E29</f>
        <v>135</v>
      </c>
      <c r="J29" s="153" t="s">
        <v>3</v>
      </c>
      <c r="K29" s="176">
        <f>H29*G29</f>
        <v>225</v>
      </c>
      <c r="N29" s="11"/>
    </row>
    <row r="30" spans="1:14" ht="18.75" customHeight="1">
      <c r="A30" s="195"/>
      <c r="B30" s="178"/>
      <c r="C30" s="214"/>
      <c r="D30" s="178"/>
      <c r="E30" s="207"/>
      <c r="F30" s="189"/>
      <c r="G30" s="200"/>
      <c r="H30" s="184"/>
      <c r="I30" s="172"/>
      <c r="J30" s="154"/>
      <c r="K30" s="177"/>
      <c r="N30" s="11"/>
    </row>
    <row r="31" spans="1:14" ht="12" customHeight="1">
      <c r="A31" s="155" t="s">
        <v>99</v>
      </c>
      <c r="B31" s="157" t="s">
        <v>74</v>
      </c>
      <c r="C31" s="214" t="s">
        <v>75</v>
      </c>
      <c r="D31" s="157" t="s">
        <v>47</v>
      </c>
      <c r="E31" s="206">
        <v>0.015</v>
      </c>
      <c r="F31" s="164" t="s">
        <v>3</v>
      </c>
      <c r="G31" s="199">
        <v>0.025</v>
      </c>
      <c r="H31" s="182">
        <v>10660</v>
      </c>
      <c r="I31" s="171">
        <f>H31*E31</f>
        <v>159.9</v>
      </c>
      <c r="J31" s="153" t="s">
        <v>3</v>
      </c>
      <c r="K31" s="176">
        <f>H31*G31</f>
        <v>266.5</v>
      </c>
      <c r="N31" s="11"/>
    </row>
    <row r="32" spans="1:14" ht="19.5" customHeight="1">
      <c r="A32" s="192"/>
      <c r="B32" s="178"/>
      <c r="C32" s="214"/>
      <c r="D32" s="178"/>
      <c r="E32" s="207"/>
      <c r="F32" s="189"/>
      <c r="G32" s="200"/>
      <c r="H32" s="183"/>
      <c r="I32" s="172"/>
      <c r="J32" s="154"/>
      <c r="K32" s="177"/>
      <c r="N32" s="11"/>
    </row>
    <row r="33" spans="1:14" ht="12" customHeight="1">
      <c r="A33" s="193" t="s">
        <v>100</v>
      </c>
      <c r="B33" s="157" t="s">
        <v>63</v>
      </c>
      <c r="C33" s="214" t="s">
        <v>12</v>
      </c>
      <c r="D33" s="157" t="s">
        <v>13</v>
      </c>
      <c r="E33" s="224">
        <v>0.05</v>
      </c>
      <c r="F33" s="164" t="s">
        <v>3</v>
      </c>
      <c r="G33" s="162">
        <v>0.1</v>
      </c>
      <c r="H33" s="182">
        <v>3650</v>
      </c>
      <c r="I33" s="171">
        <f>H33*E33</f>
        <v>182.5</v>
      </c>
      <c r="J33" s="153" t="s">
        <v>3</v>
      </c>
      <c r="K33" s="176">
        <f>H33*G33</f>
        <v>365</v>
      </c>
      <c r="N33" s="11"/>
    </row>
    <row r="34" spans="1:14" ht="20.25" customHeight="1">
      <c r="A34" s="193"/>
      <c r="B34" s="178"/>
      <c r="C34" s="214"/>
      <c r="D34" s="178"/>
      <c r="E34" s="225"/>
      <c r="F34" s="189"/>
      <c r="G34" s="190"/>
      <c r="H34" s="183"/>
      <c r="I34" s="172"/>
      <c r="J34" s="154"/>
      <c r="K34" s="177"/>
      <c r="N34" s="11"/>
    </row>
    <row r="35" spans="1:14" ht="12.75" customHeight="1">
      <c r="A35" s="155" t="s">
        <v>49</v>
      </c>
      <c r="B35" s="157" t="s">
        <v>41</v>
      </c>
      <c r="C35" s="214" t="s">
        <v>59</v>
      </c>
      <c r="D35" s="191" t="s">
        <v>15</v>
      </c>
      <c r="E35" s="173">
        <v>0.6</v>
      </c>
      <c r="F35" s="196" t="s">
        <v>3</v>
      </c>
      <c r="G35" s="162">
        <v>1</v>
      </c>
      <c r="H35" s="182">
        <v>895</v>
      </c>
      <c r="I35" s="171">
        <f>H35*E35</f>
        <v>537</v>
      </c>
      <c r="J35" s="153" t="s">
        <v>3</v>
      </c>
      <c r="K35" s="176">
        <f>H35*G35</f>
        <v>895</v>
      </c>
      <c r="N35" s="11"/>
    </row>
    <row r="36" spans="1:14" ht="17.25" customHeight="1">
      <c r="A36" s="192"/>
      <c r="B36" s="178"/>
      <c r="C36" s="214"/>
      <c r="D36" s="191"/>
      <c r="E36" s="198"/>
      <c r="F36" s="197"/>
      <c r="G36" s="190"/>
      <c r="H36" s="183"/>
      <c r="I36" s="172"/>
      <c r="J36" s="154"/>
      <c r="K36" s="177"/>
      <c r="N36" s="11"/>
    </row>
    <row r="37" spans="1:14" ht="12.75" customHeight="1">
      <c r="A37" s="155" t="s">
        <v>224</v>
      </c>
      <c r="B37" s="157" t="s">
        <v>58</v>
      </c>
      <c r="C37" s="214" t="s">
        <v>59</v>
      </c>
      <c r="D37" s="191" t="s">
        <v>15</v>
      </c>
      <c r="E37" s="173">
        <v>0.4</v>
      </c>
      <c r="F37" s="196" t="s">
        <v>3</v>
      </c>
      <c r="G37" s="162">
        <v>0.9</v>
      </c>
      <c r="H37" s="182">
        <v>930</v>
      </c>
      <c r="I37" s="171">
        <f>H37*E37</f>
        <v>372</v>
      </c>
      <c r="J37" s="153" t="s">
        <v>3</v>
      </c>
      <c r="K37" s="176">
        <f>H37*G37</f>
        <v>837</v>
      </c>
      <c r="N37" s="11"/>
    </row>
    <row r="38" spans="1:14" ht="17.25" customHeight="1">
      <c r="A38" s="192"/>
      <c r="B38" s="178"/>
      <c r="C38" s="214"/>
      <c r="D38" s="191"/>
      <c r="E38" s="198"/>
      <c r="F38" s="197"/>
      <c r="G38" s="190"/>
      <c r="H38" s="183"/>
      <c r="I38" s="172"/>
      <c r="J38" s="154"/>
      <c r="K38" s="177"/>
      <c r="N38" s="11"/>
    </row>
    <row r="39" spans="1:14" s="144" customFormat="1" ht="17.25" customHeight="1">
      <c r="A39" s="149" t="s">
        <v>191</v>
      </c>
      <c r="B39" s="157" t="s">
        <v>54</v>
      </c>
      <c r="C39" s="157" t="s">
        <v>55</v>
      </c>
      <c r="D39" s="157" t="s">
        <v>15</v>
      </c>
      <c r="E39" s="173">
        <v>1</v>
      </c>
      <c r="F39" s="164" t="s">
        <v>3</v>
      </c>
      <c r="G39" s="162">
        <v>3</v>
      </c>
      <c r="H39" s="93">
        <v>900</v>
      </c>
      <c r="I39" s="8">
        <f>H39*E39</f>
        <v>900</v>
      </c>
      <c r="J39" s="6" t="s">
        <v>3</v>
      </c>
      <c r="K39" s="7">
        <f>H39*G39</f>
        <v>2700</v>
      </c>
      <c r="N39" s="145"/>
    </row>
    <row r="40" spans="1:14" s="144" customFormat="1" ht="30.75" customHeight="1">
      <c r="A40" s="149" t="s">
        <v>219</v>
      </c>
      <c r="B40" s="221"/>
      <c r="C40" s="221"/>
      <c r="D40" s="221"/>
      <c r="E40" s="223"/>
      <c r="F40" s="222"/>
      <c r="G40" s="208"/>
      <c r="H40" s="93">
        <v>1050</v>
      </c>
      <c r="I40" s="8">
        <f>H40*E39</f>
        <v>1050</v>
      </c>
      <c r="J40" s="6" t="s">
        <v>3</v>
      </c>
      <c r="K40" s="7">
        <f>H40*G39</f>
        <v>3150</v>
      </c>
      <c r="N40" s="145"/>
    </row>
    <row r="41" spans="1:14" s="144" customFormat="1" ht="31.5" customHeight="1">
      <c r="A41" s="151" t="s">
        <v>220</v>
      </c>
      <c r="B41" s="221"/>
      <c r="C41" s="221"/>
      <c r="D41" s="178"/>
      <c r="E41" s="198"/>
      <c r="F41" s="189"/>
      <c r="G41" s="190"/>
      <c r="H41" s="93">
        <v>1350</v>
      </c>
      <c r="I41" s="8">
        <f>H41*E39</f>
        <v>1350</v>
      </c>
      <c r="J41" s="6" t="s">
        <v>3</v>
      </c>
      <c r="K41" s="7">
        <f>H41*G39</f>
        <v>4050</v>
      </c>
      <c r="N41" s="145"/>
    </row>
    <row r="42" spans="1:14" s="144" customFormat="1" ht="13.5" customHeight="1">
      <c r="A42" s="155" t="s">
        <v>225</v>
      </c>
      <c r="B42" s="157" t="s">
        <v>226</v>
      </c>
      <c r="C42" s="159" t="s">
        <v>227</v>
      </c>
      <c r="D42" s="191" t="s">
        <v>228</v>
      </c>
      <c r="E42" s="215">
        <v>0.03</v>
      </c>
      <c r="F42" s="216"/>
      <c r="G42" s="217"/>
      <c r="H42" s="160">
        <v>24925</v>
      </c>
      <c r="I42" s="258">
        <f>H42*E42</f>
        <v>747.75</v>
      </c>
      <c r="J42" s="259"/>
      <c r="K42" s="260"/>
      <c r="N42" s="145"/>
    </row>
    <row r="43" spans="1:14" s="144" customFormat="1" ht="15.75" customHeight="1">
      <c r="A43" s="192"/>
      <c r="B43" s="178"/>
      <c r="C43" s="170"/>
      <c r="D43" s="191"/>
      <c r="E43" s="218"/>
      <c r="F43" s="219"/>
      <c r="G43" s="220"/>
      <c r="H43" s="184"/>
      <c r="I43" s="261"/>
      <c r="J43" s="262"/>
      <c r="K43" s="263"/>
      <c r="N43" s="145"/>
    </row>
    <row r="44" spans="1:14" ht="12.75" customHeight="1">
      <c r="A44" s="155" t="s">
        <v>199</v>
      </c>
      <c r="B44" s="157" t="s">
        <v>76</v>
      </c>
      <c r="C44" s="159" t="s">
        <v>77</v>
      </c>
      <c r="D44" s="191" t="s">
        <v>69</v>
      </c>
      <c r="E44" s="215">
        <v>0.12</v>
      </c>
      <c r="F44" s="216"/>
      <c r="G44" s="217"/>
      <c r="H44" s="160">
        <v>4930</v>
      </c>
      <c r="I44" s="258">
        <f>H44*E44</f>
        <v>591.6</v>
      </c>
      <c r="J44" s="259"/>
      <c r="K44" s="260"/>
      <c r="N44" s="11"/>
    </row>
    <row r="45" spans="1:14" ht="16.5" customHeight="1">
      <c r="A45" s="192"/>
      <c r="B45" s="178"/>
      <c r="C45" s="170"/>
      <c r="D45" s="191"/>
      <c r="E45" s="218"/>
      <c r="F45" s="219"/>
      <c r="G45" s="220"/>
      <c r="H45" s="184"/>
      <c r="I45" s="261"/>
      <c r="J45" s="262"/>
      <c r="K45" s="263"/>
      <c r="N45" s="11"/>
    </row>
    <row r="46" spans="1:14" s="109" customFormat="1" ht="15.75" customHeight="1">
      <c r="A46" s="155" t="s">
        <v>128</v>
      </c>
      <c r="B46" s="134" t="s">
        <v>8</v>
      </c>
      <c r="C46" s="138" t="s">
        <v>50</v>
      </c>
      <c r="D46" s="135" t="s">
        <v>47</v>
      </c>
      <c r="E46" s="215">
        <v>0.05</v>
      </c>
      <c r="F46" s="216"/>
      <c r="G46" s="217"/>
      <c r="H46" s="146">
        <v>15000</v>
      </c>
      <c r="I46" s="258">
        <f>H46*E46</f>
        <v>750</v>
      </c>
      <c r="J46" s="259"/>
      <c r="K46" s="260"/>
      <c r="N46" s="110"/>
    </row>
    <row r="47" spans="1:14" s="109" customFormat="1" ht="17.25" customHeight="1">
      <c r="A47" s="192"/>
      <c r="B47" s="272" t="s">
        <v>146</v>
      </c>
      <c r="C47" s="273"/>
      <c r="D47" s="141" t="s">
        <v>85</v>
      </c>
      <c r="E47" s="276">
        <v>0.2</v>
      </c>
      <c r="F47" s="277"/>
      <c r="G47" s="278"/>
      <c r="H47" s="150">
        <v>250</v>
      </c>
      <c r="I47" s="261"/>
      <c r="J47" s="262"/>
      <c r="K47" s="263"/>
      <c r="N47" s="110"/>
    </row>
    <row r="48" spans="1:14" ht="18" customHeight="1">
      <c r="A48" s="155" t="s">
        <v>200</v>
      </c>
      <c r="B48" s="4" t="s">
        <v>8</v>
      </c>
      <c r="C48" s="3" t="s">
        <v>50</v>
      </c>
      <c r="D48" s="139" t="s">
        <v>47</v>
      </c>
      <c r="E48" s="215">
        <v>0.05</v>
      </c>
      <c r="F48" s="216"/>
      <c r="G48" s="217"/>
      <c r="H48" s="37">
        <v>23305</v>
      </c>
      <c r="I48" s="264">
        <f>H48*E48</f>
        <v>1165.25</v>
      </c>
      <c r="J48" s="265"/>
      <c r="K48" s="266"/>
      <c r="N48" s="11"/>
    </row>
    <row r="49" spans="1:14" ht="15.75" customHeight="1">
      <c r="A49" s="192"/>
      <c r="B49" s="272" t="s">
        <v>147</v>
      </c>
      <c r="C49" s="273"/>
      <c r="D49" s="16" t="s">
        <v>25</v>
      </c>
      <c r="E49" s="276">
        <v>0.2</v>
      </c>
      <c r="F49" s="277"/>
      <c r="G49" s="278"/>
      <c r="H49" s="61">
        <v>248</v>
      </c>
      <c r="I49" s="267"/>
      <c r="J49" s="268"/>
      <c r="K49" s="269"/>
      <c r="N49" s="11"/>
    </row>
    <row r="50" spans="1:14" s="109" customFormat="1" ht="13.5" customHeight="1">
      <c r="A50" s="193" t="s">
        <v>72</v>
      </c>
      <c r="B50" s="157" t="s">
        <v>61</v>
      </c>
      <c r="C50" s="214" t="s">
        <v>2</v>
      </c>
      <c r="D50" s="157" t="s">
        <v>15</v>
      </c>
      <c r="E50" s="173">
        <v>1</v>
      </c>
      <c r="F50" s="164" t="s">
        <v>3</v>
      </c>
      <c r="G50" s="162">
        <v>1.6</v>
      </c>
      <c r="H50" s="160">
        <v>1267</v>
      </c>
      <c r="I50" s="171">
        <f>H50*E50</f>
        <v>1267</v>
      </c>
      <c r="J50" s="153" t="s">
        <v>3</v>
      </c>
      <c r="K50" s="176">
        <f>(H50)*G50</f>
        <v>2027.2</v>
      </c>
      <c r="N50" s="110"/>
    </row>
    <row r="51" spans="1:14" s="109" customFormat="1" ht="15" customHeight="1">
      <c r="A51" s="193"/>
      <c r="B51" s="271"/>
      <c r="C51" s="214"/>
      <c r="D51" s="178"/>
      <c r="E51" s="198"/>
      <c r="F51" s="189"/>
      <c r="G51" s="190"/>
      <c r="H51" s="184"/>
      <c r="I51" s="172"/>
      <c r="J51" s="154"/>
      <c r="K51" s="177"/>
      <c r="N51" s="110"/>
    </row>
    <row r="52" spans="1:14" s="109" customFormat="1" ht="15.75" customHeight="1">
      <c r="A52" s="155" t="s">
        <v>212</v>
      </c>
      <c r="B52" s="157" t="s">
        <v>53</v>
      </c>
      <c r="C52" s="214" t="s">
        <v>2</v>
      </c>
      <c r="D52" s="111" t="s">
        <v>90</v>
      </c>
      <c r="E52" s="173">
        <v>0.5</v>
      </c>
      <c r="F52" s="164" t="s">
        <v>3</v>
      </c>
      <c r="G52" s="162">
        <v>1.4</v>
      </c>
      <c r="H52" s="136">
        <v>1670</v>
      </c>
      <c r="I52" s="8">
        <f>H52*E52</f>
        <v>835</v>
      </c>
      <c r="J52" s="6" t="s">
        <v>3</v>
      </c>
      <c r="K52" s="7">
        <f>G52*H52</f>
        <v>2338</v>
      </c>
      <c r="N52" s="110"/>
    </row>
    <row r="53" spans="1:14" s="109" customFormat="1" ht="15.75" customHeight="1">
      <c r="A53" s="270"/>
      <c r="B53" s="221"/>
      <c r="C53" s="214"/>
      <c r="D53" s="111" t="s">
        <v>69</v>
      </c>
      <c r="E53" s="198"/>
      <c r="F53" s="222"/>
      <c r="G53" s="208"/>
      <c r="H53" s="136">
        <v>1800</v>
      </c>
      <c r="I53" s="137">
        <f>E52*H53</f>
        <v>900</v>
      </c>
      <c r="J53" s="132" t="s">
        <v>3</v>
      </c>
      <c r="K53" s="133">
        <f>G52*H53</f>
        <v>2520</v>
      </c>
      <c r="N53" s="110"/>
    </row>
    <row r="54" spans="1:14" ht="15" customHeight="1">
      <c r="A54" s="155" t="s">
        <v>189</v>
      </c>
      <c r="B54" s="214" t="s">
        <v>201</v>
      </c>
      <c r="C54" s="214" t="s">
        <v>2</v>
      </c>
      <c r="D54" s="191" t="s">
        <v>37</v>
      </c>
      <c r="E54" s="173">
        <v>1.5</v>
      </c>
      <c r="F54" s="164" t="s">
        <v>3</v>
      </c>
      <c r="G54" s="162">
        <v>3.5</v>
      </c>
      <c r="H54" s="160">
        <v>490</v>
      </c>
      <c r="I54" s="171">
        <f>H54*E54</f>
        <v>735</v>
      </c>
      <c r="J54" s="153" t="s">
        <v>3</v>
      </c>
      <c r="K54" s="176">
        <f>(H54)*G54</f>
        <v>1715</v>
      </c>
      <c r="N54" s="11"/>
    </row>
    <row r="55" spans="1:14" ht="15" customHeight="1">
      <c r="A55" s="192"/>
      <c r="B55" s="214"/>
      <c r="C55" s="214"/>
      <c r="D55" s="191"/>
      <c r="E55" s="198"/>
      <c r="F55" s="189"/>
      <c r="G55" s="190"/>
      <c r="H55" s="184"/>
      <c r="I55" s="172"/>
      <c r="J55" s="154"/>
      <c r="K55" s="177"/>
      <c r="N55" s="11"/>
    </row>
    <row r="56" spans="1:14" ht="16.5" customHeight="1">
      <c r="A56" s="155" t="s">
        <v>67</v>
      </c>
      <c r="B56" s="157" t="s">
        <v>44</v>
      </c>
      <c r="C56" s="157" t="s">
        <v>14</v>
      </c>
      <c r="D56" s="159" t="s">
        <v>7</v>
      </c>
      <c r="E56" s="173">
        <v>0.7</v>
      </c>
      <c r="F56" s="164" t="s">
        <v>3</v>
      </c>
      <c r="G56" s="162">
        <v>1.5</v>
      </c>
      <c r="H56" s="182">
        <v>315</v>
      </c>
      <c r="I56" s="171">
        <f>H56*E56</f>
        <v>220.5</v>
      </c>
      <c r="J56" s="153" t="s">
        <v>3</v>
      </c>
      <c r="K56" s="176">
        <f>(H56)*G56</f>
        <v>472.5</v>
      </c>
      <c r="N56" s="11"/>
    </row>
    <row r="57" spans="1:14" ht="12.75" customHeight="1">
      <c r="A57" s="192"/>
      <c r="B57" s="178"/>
      <c r="C57" s="178"/>
      <c r="D57" s="170"/>
      <c r="E57" s="198"/>
      <c r="F57" s="189"/>
      <c r="G57" s="190"/>
      <c r="H57" s="183"/>
      <c r="I57" s="172"/>
      <c r="J57" s="154"/>
      <c r="K57" s="177"/>
      <c r="N57" s="11"/>
    </row>
    <row r="58" spans="1:14" ht="12.75" customHeight="1">
      <c r="A58" s="281" t="s">
        <v>195</v>
      </c>
      <c r="B58" s="157" t="s">
        <v>62</v>
      </c>
      <c r="C58" s="214" t="s">
        <v>14</v>
      </c>
      <c r="D58" s="191" t="s">
        <v>196</v>
      </c>
      <c r="E58" s="173">
        <v>0.5</v>
      </c>
      <c r="F58" s="164" t="s">
        <v>3</v>
      </c>
      <c r="G58" s="162">
        <v>1</v>
      </c>
      <c r="H58" s="160">
        <v>1240</v>
      </c>
      <c r="I58" s="171">
        <f>H58*E58</f>
        <v>620</v>
      </c>
      <c r="J58" s="153" t="s">
        <v>3</v>
      </c>
      <c r="K58" s="176">
        <f>(H58)*G58</f>
        <v>1240</v>
      </c>
      <c r="N58" s="11"/>
    </row>
    <row r="59" spans="1:14" ht="17.25" customHeight="1">
      <c r="A59" s="193"/>
      <c r="B59" s="178"/>
      <c r="C59" s="214"/>
      <c r="D59" s="191"/>
      <c r="E59" s="198"/>
      <c r="F59" s="189"/>
      <c r="G59" s="190"/>
      <c r="H59" s="184"/>
      <c r="I59" s="172"/>
      <c r="J59" s="154"/>
      <c r="K59" s="177"/>
      <c r="N59" s="11"/>
    </row>
    <row r="60" spans="1:14" ht="12.75" customHeight="1">
      <c r="A60" s="175" t="s">
        <v>105</v>
      </c>
      <c r="B60" s="157" t="s">
        <v>106</v>
      </c>
      <c r="C60" s="214" t="s">
        <v>52</v>
      </c>
      <c r="D60" s="191" t="s">
        <v>7</v>
      </c>
      <c r="E60" s="166">
        <v>2.3</v>
      </c>
      <c r="F60" s="185" t="s">
        <v>3</v>
      </c>
      <c r="G60" s="187">
        <v>6</v>
      </c>
      <c r="H60" s="182">
        <v>350</v>
      </c>
      <c r="I60" s="171">
        <f>H60*E60</f>
        <v>804.9999999999999</v>
      </c>
      <c r="J60" s="153" t="s">
        <v>3</v>
      </c>
      <c r="K60" s="176">
        <f>(H60)*G60</f>
        <v>2100</v>
      </c>
      <c r="N60" s="11"/>
    </row>
    <row r="61" spans="1:14" ht="15.75" customHeight="1">
      <c r="A61" s="175"/>
      <c r="B61" s="169"/>
      <c r="C61" s="214"/>
      <c r="D61" s="191"/>
      <c r="E61" s="167"/>
      <c r="F61" s="186"/>
      <c r="G61" s="188"/>
      <c r="H61" s="183"/>
      <c r="I61" s="172"/>
      <c r="J61" s="154"/>
      <c r="K61" s="177"/>
      <c r="N61" s="11"/>
    </row>
    <row r="62" spans="1:14" ht="12.75" customHeight="1">
      <c r="A62" s="175" t="s">
        <v>89</v>
      </c>
      <c r="B62" s="157" t="s">
        <v>193</v>
      </c>
      <c r="C62" s="214" t="s">
        <v>52</v>
      </c>
      <c r="D62" s="191" t="s">
        <v>7</v>
      </c>
      <c r="E62" s="166">
        <v>2.3</v>
      </c>
      <c r="F62" s="185" t="s">
        <v>3</v>
      </c>
      <c r="G62" s="187">
        <v>6</v>
      </c>
      <c r="H62" s="182">
        <v>400</v>
      </c>
      <c r="I62" s="171">
        <f>H62*E62</f>
        <v>919.9999999999999</v>
      </c>
      <c r="J62" s="153" t="s">
        <v>3</v>
      </c>
      <c r="K62" s="176">
        <f>(H62)*G62</f>
        <v>2400</v>
      </c>
      <c r="N62" s="11"/>
    </row>
    <row r="63" spans="1:14" ht="18" customHeight="1">
      <c r="A63" s="175"/>
      <c r="B63" s="169"/>
      <c r="C63" s="214"/>
      <c r="D63" s="191"/>
      <c r="E63" s="167"/>
      <c r="F63" s="186"/>
      <c r="G63" s="188"/>
      <c r="H63" s="183"/>
      <c r="I63" s="172"/>
      <c r="J63" s="154"/>
      <c r="K63" s="177"/>
      <c r="N63" s="11"/>
    </row>
    <row r="64" spans="1:14" ht="18" customHeight="1">
      <c r="A64" s="175" t="s">
        <v>192</v>
      </c>
      <c r="B64" s="157" t="s">
        <v>194</v>
      </c>
      <c r="C64" s="214" t="s">
        <v>52</v>
      </c>
      <c r="D64" s="191" t="s">
        <v>7</v>
      </c>
      <c r="E64" s="166">
        <v>1.7</v>
      </c>
      <c r="F64" s="185" t="s">
        <v>3</v>
      </c>
      <c r="G64" s="187">
        <v>4.35</v>
      </c>
      <c r="H64" s="182">
        <v>570</v>
      </c>
      <c r="I64" s="171">
        <f>H64*E64</f>
        <v>969</v>
      </c>
      <c r="J64" s="153" t="s">
        <v>3</v>
      </c>
      <c r="K64" s="176">
        <f>(H64)*G64</f>
        <v>2479.5</v>
      </c>
      <c r="N64" s="11"/>
    </row>
    <row r="65" spans="1:14" ht="18" customHeight="1">
      <c r="A65" s="175"/>
      <c r="B65" s="169"/>
      <c r="C65" s="214"/>
      <c r="D65" s="191"/>
      <c r="E65" s="167"/>
      <c r="F65" s="186"/>
      <c r="G65" s="188"/>
      <c r="H65" s="183"/>
      <c r="I65" s="172"/>
      <c r="J65" s="154"/>
      <c r="K65" s="177"/>
      <c r="N65" s="11"/>
    </row>
    <row r="66" spans="1:14" ht="14.25" customHeight="1">
      <c r="A66" s="155" t="s">
        <v>157</v>
      </c>
      <c r="B66" s="157" t="s">
        <v>218</v>
      </c>
      <c r="C66" s="159" t="s">
        <v>19</v>
      </c>
      <c r="D66" s="157" t="s">
        <v>15</v>
      </c>
      <c r="E66" s="173">
        <v>0.6</v>
      </c>
      <c r="F66" s="164" t="s">
        <v>3</v>
      </c>
      <c r="G66" s="162">
        <v>1.8</v>
      </c>
      <c r="H66" s="160">
        <v>1000</v>
      </c>
      <c r="I66" s="171">
        <f>H66*E66</f>
        <v>600</v>
      </c>
      <c r="J66" s="153" t="s">
        <v>3</v>
      </c>
      <c r="K66" s="176">
        <f>H66*G66</f>
        <v>1800</v>
      </c>
      <c r="N66" s="11"/>
    </row>
    <row r="67" spans="1:14" ht="16.5" customHeight="1">
      <c r="A67" s="156"/>
      <c r="B67" s="158"/>
      <c r="C67" s="158"/>
      <c r="D67" s="178"/>
      <c r="E67" s="179"/>
      <c r="F67" s="180"/>
      <c r="G67" s="181"/>
      <c r="H67" s="161"/>
      <c r="I67" s="172"/>
      <c r="J67" s="154"/>
      <c r="K67" s="177"/>
      <c r="N67" s="11"/>
    </row>
    <row r="68" spans="1:14" s="109" customFormat="1" ht="16.5" customHeight="1">
      <c r="A68" s="155" t="s">
        <v>217</v>
      </c>
      <c r="B68" s="157" t="s">
        <v>18</v>
      </c>
      <c r="C68" s="159" t="s">
        <v>19</v>
      </c>
      <c r="D68" s="157" t="s">
        <v>15</v>
      </c>
      <c r="E68" s="224">
        <v>0.75</v>
      </c>
      <c r="F68" s="164" t="s">
        <v>3</v>
      </c>
      <c r="G68" s="162">
        <v>1.5</v>
      </c>
      <c r="H68" s="160">
        <v>725</v>
      </c>
      <c r="I68" s="171">
        <f>H68*E68</f>
        <v>543.75</v>
      </c>
      <c r="J68" s="153" t="s">
        <v>3</v>
      </c>
      <c r="K68" s="176">
        <f>H68*G68</f>
        <v>1087.5</v>
      </c>
      <c r="N68" s="110"/>
    </row>
    <row r="69" spans="1:14" s="109" customFormat="1" ht="16.5" customHeight="1">
      <c r="A69" s="282"/>
      <c r="B69" s="283"/>
      <c r="C69" s="283"/>
      <c r="D69" s="178"/>
      <c r="E69" s="288"/>
      <c r="F69" s="285"/>
      <c r="G69" s="286"/>
      <c r="H69" s="287"/>
      <c r="I69" s="172"/>
      <c r="J69" s="154"/>
      <c r="K69" s="177"/>
      <c r="N69" s="110"/>
    </row>
    <row r="70" spans="1:14" s="109" customFormat="1" ht="16.5" customHeight="1">
      <c r="A70" s="155" t="s">
        <v>198</v>
      </c>
      <c r="B70" s="157" t="s">
        <v>18</v>
      </c>
      <c r="C70" s="159" t="s">
        <v>19</v>
      </c>
      <c r="D70" s="157" t="s">
        <v>7</v>
      </c>
      <c r="E70" s="173">
        <v>1</v>
      </c>
      <c r="F70" s="164" t="s">
        <v>3</v>
      </c>
      <c r="G70" s="162">
        <v>2</v>
      </c>
      <c r="H70" s="160">
        <v>805</v>
      </c>
      <c r="I70" s="171">
        <f>H70*E70</f>
        <v>805</v>
      </c>
      <c r="J70" s="153" t="s">
        <v>3</v>
      </c>
      <c r="K70" s="176">
        <f>H70*G70</f>
        <v>1610</v>
      </c>
      <c r="N70" s="110"/>
    </row>
    <row r="71" spans="1:14" s="109" customFormat="1" ht="16.5" customHeight="1">
      <c r="A71" s="282"/>
      <c r="B71" s="283"/>
      <c r="C71" s="283"/>
      <c r="D71" s="178"/>
      <c r="E71" s="284"/>
      <c r="F71" s="285"/>
      <c r="G71" s="286"/>
      <c r="H71" s="287"/>
      <c r="I71" s="172"/>
      <c r="J71" s="154"/>
      <c r="K71" s="177"/>
      <c r="N71" s="110"/>
    </row>
    <row r="72" spans="1:14" ht="14.25" customHeight="1">
      <c r="A72" s="155" t="s">
        <v>93</v>
      </c>
      <c r="B72" s="157" t="s">
        <v>18</v>
      </c>
      <c r="C72" s="159" t="s">
        <v>19</v>
      </c>
      <c r="D72" s="159" t="s">
        <v>13</v>
      </c>
      <c r="E72" s="173">
        <v>0.2</v>
      </c>
      <c r="F72" s="164" t="s">
        <v>3</v>
      </c>
      <c r="G72" s="162">
        <v>1</v>
      </c>
      <c r="H72" s="160">
        <v>1980</v>
      </c>
      <c r="I72" s="171">
        <f>H72*E72</f>
        <v>396</v>
      </c>
      <c r="J72" s="153" t="s">
        <v>3</v>
      </c>
      <c r="K72" s="176">
        <f>H72*G72</f>
        <v>1980</v>
      </c>
      <c r="N72" s="11"/>
    </row>
    <row r="73" spans="1:14" ht="17.25" customHeight="1">
      <c r="A73" s="168"/>
      <c r="B73" s="169"/>
      <c r="C73" s="169"/>
      <c r="D73" s="170"/>
      <c r="E73" s="174"/>
      <c r="F73" s="165"/>
      <c r="G73" s="163"/>
      <c r="H73" s="161"/>
      <c r="I73" s="172"/>
      <c r="J73" s="154"/>
      <c r="K73" s="177"/>
      <c r="N73" s="11"/>
    </row>
    <row r="74" spans="1:11" s="109" customFormat="1" ht="30.75" customHeight="1" thickBot="1">
      <c r="A74" s="142" t="s">
        <v>202</v>
      </c>
      <c r="B74" s="274" t="s">
        <v>163</v>
      </c>
      <c r="C74" s="275"/>
      <c r="D74" s="82" t="s">
        <v>37</v>
      </c>
      <c r="E74" s="83">
        <v>2</v>
      </c>
      <c r="F74" s="84" t="s">
        <v>3</v>
      </c>
      <c r="G74" s="120">
        <v>8</v>
      </c>
      <c r="H74" s="147">
        <v>220</v>
      </c>
      <c r="I74" s="85">
        <f>H74*E74</f>
        <v>440</v>
      </c>
      <c r="J74" s="86" t="s">
        <v>3</v>
      </c>
      <c r="K74" s="87">
        <f>H74*G74</f>
        <v>1760</v>
      </c>
    </row>
    <row r="75" ht="13.5" customHeight="1" thickTop="1"/>
  </sheetData>
  <sheetProtection/>
  <mergeCells count="309">
    <mergeCell ref="K68:K69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K70:K71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K64:K65"/>
    <mergeCell ref="K56:K57"/>
    <mergeCell ref="I50:I51"/>
    <mergeCell ref="K54:K55"/>
    <mergeCell ref="F56:F57"/>
    <mergeCell ref="E52:E53"/>
    <mergeCell ref="A44:A45"/>
    <mergeCell ref="J50:J51"/>
    <mergeCell ref="I54:I55"/>
    <mergeCell ref="J54:J55"/>
    <mergeCell ref="I44:K45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K50:K51"/>
    <mergeCell ref="A58:A59"/>
    <mergeCell ref="A46:A47"/>
    <mergeCell ref="E46:G46"/>
    <mergeCell ref="I25:I26"/>
    <mergeCell ref="K33:K34"/>
    <mergeCell ref="K35:K36"/>
    <mergeCell ref="J33:J34"/>
    <mergeCell ref="I29:I30"/>
    <mergeCell ref="I33:I34"/>
    <mergeCell ref="K29:K30"/>
    <mergeCell ref="K31:K32"/>
    <mergeCell ref="J16:J17"/>
    <mergeCell ref="K16:K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B31:B32"/>
    <mergeCell ref="B33:B34"/>
    <mergeCell ref="B35:B36"/>
    <mergeCell ref="B44:B45"/>
    <mergeCell ref="B39:B41"/>
    <mergeCell ref="K37:K38"/>
    <mergeCell ref="I35:I36"/>
    <mergeCell ref="I31:I32"/>
    <mergeCell ref="I37:I38"/>
    <mergeCell ref="E42:G43"/>
    <mergeCell ref="H42:H43"/>
    <mergeCell ref="I42:K43"/>
    <mergeCell ref="E48:G48"/>
    <mergeCell ref="G52:G53"/>
    <mergeCell ref="F54:F55"/>
    <mergeCell ref="B49:C49"/>
    <mergeCell ref="A48:A49"/>
    <mergeCell ref="E47:G47"/>
    <mergeCell ref="E49:G49"/>
    <mergeCell ref="A54:A55"/>
    <mergeCell ref="D54:D55"/>
    <mergeCell ref="E58:E59"/>
    <mergeCell ref="F52:F53"/>
    <mergeCell ref="G56:G57"/>
    <mergeCell ref="E54:E55"/>
    <mergeCell ref="F50:F51"/>
    <mergeCell ref="G54:G55"/>
    <mergeCell ref="E56:E57"/>
    <mergeCell ref="G50:G51"/>
    <mergeCell ref="B74:C74"/>
    <mergeCell ref="C62:C63"/>
    <mergeCell ref="B62:B63"/>
    <mergeCell ref="B56:B57"/>
    <mergeCell ref="C56:C57"/>
    <mergeCell ref="C54:C55"/>
    <mergeCell ref="B52:B53"/>
    <mergeCell ref="B60:B61"/>
    <mergeCell ref="C60:C61"/>
    <mergeCell ref="D50:D51"/>
    <mergeCell ref="A35:A36"/>
    <mergeCell ref="B37:B38"/>
    <mergeCell ref="C44:C45"/>
    <mergeCell ref="C37:C38"/>
    <mergeCell ref="C39:C41"/>
    <mergeCell ref="A56:A57"/>
    <mergeCell ref="D35:D36"/>
    <mergeCell ref="D56:D57"/>
    <mergeCell ref="D60:D61"/>
    <mergeCell ref="A52:A53"/>
    <mergeCell ref="A37:A38"/>
    <mergeCell ref="D58:D59"/>
    <mergeCell ref="A42:A43"/>
    <mergeCell ref="B42:B43"/>
    <mergeCell ref="D42:D43"/>
    <mergeCell ref="A60:A61"/>
    <mergeCell ref="B50:B51"/>
    <mergeCell ref="C50:C51"/>
    <mergeCell ref="C52:C53"/>
    <mergeCell ref="A50:A51"/>
    <mergeCell ref="B54:B55"/>
    <mergeCell ref="B47:C47"/>
    <mergeCell ref="B58:B59"/>
    <mergeCell ref="C58:C59"/>
    <mergeCell ref="K60:K61"/>
    <mergeCell ref="I60:I61"/>
    <mergeCell ref="I56:I57"/>
    <mergeCell ref="J56:J57"/>
    <mergeCell ref="H14:H15"/>
    <mergeCell ref="H12:H13"/>
    <mergeCell ref="H29:H30"/>
    <mergeCell ref="I12:I13"/>
    <mergeCell ref="K12:K13"/>
    <mergeCell ref="I14:I15"/>
    <mergeCell ref="J14:J15"/>
    <mergeCell ref="J12:J13"/>
    <mergeCell ref="K14:K15"/>
    <mergeCell ref="J25:J26"/>
    <mergeCell ref="K25:K26"/>
    <mergeCell ref="K27:K28"/>
    <mergeCell ref="H56:H57"/>
    <mergeCell ref="J31:J32"/>
    <mergeCell ref="J27:J28"/>
    <mergeCell ref="I27:I28"/>
    <mergeCell ref="J29:J30"/>
    <mergeCell ref="I46:K47"/>
    <mergeCell ref="H44:H45"/>
    <mergeCell ref="I48:K49"/>
    <mergeCell ref="H54:H55"/>
    <mergeCell ref="J37:J38"/>
    <mergeCell ref="J35:J36"/>
    <mergeCell ref="F37:F38"/>
    <mergeCell ref="K3:K4"/>
    <mergeCell ref="A1:D2"/>
    <mergeCell ref="A10:A11"/>
    <mergeCell ref="B10:B11"/>
    <mergeCell ref="J10:J11"/>
    <mergeCell ref="C4:E4"/>
    <mergeCell ref="E8:G8"/>
    <mergeCell ref="D10:D11"/>
    <mergeCell ref="F10:F11"/>
    <mergeCell ref="E1:K2"/>
    <mergeCell ref="A9:K9"/>
    <mergeCell ref="E10:E11"/>
    <mergeCell ref="I8:K8"/>
    <mergeCell ref="K10:K11"/>
    <mergeCell ref="H10:H11"/>
    <mergeCell ref="C10:C11"/>
    <mergeCell ref="A5:K5"/>
    <mergeCell ref="G10:G11"/>
    <mergeCell ref="I10:I11"/>
    <mergeCell ref="A14:A15"/>
    <mergeCell ref="B12:B13"/>
    <mergeCell ref="C12:C13"/>
    <mergeCell ref="D12:D13"/>
    <mergeCell ref="A12:A13"/>
    <mergeCell ref="F27:F28"/>
    <mergeCell ref="G23:G24"/>
    <mergeCell ref="F12:F13"/>
    <mergeCell ref="F14:F15"/>
    <mergeCell ref="G12:G13"/>
    <mergeCell ref="C27:C28"/>
    <mergeCell ref="E25:E26"/>
    <mergeCell ref="F25:F26"/>
    <mergeCell ref="E27:E28"/>
    <mergeCell ref="G25:G26"/>
    <mergeCell ref="E12:E13"/>
    <mergeCell ref="G14:G15"/>
    <mergeCell ref="G27:G28"/>
    <mergeCell ref="E14:E15"/>
    <mergeCell ref="F18:F19"/>
    <mergeCell ref="C18:C19"/>
    <mergeCell ref="F23:F24"/>
    <mergeCell ref="B14:B15"/>
    <mergeCell ref="C14:C15"/>
    <mergeCell ref="D14:D15"/>
    <mergeCell ref="D25:D26"/>
    <mergeCell ref="C29:C30"/>
    <mergeCell ref="C25:C26"/>
    <mergeCell ref="E44:G45"/>
    <mergeCell ref="F33:F34"/>
    <mergeCell ref="G37:G38"/>
    <mergeCell ref="G35:G36"/>
    <mergeCell ref="E35:E36"/>
    <mergeCell ref="E37:E38"/>
    <mergeCell ref="F31:F32"/>
    <mergeCell ref="D39:D41"/>
    <mergeCell ref="D44:D45"/>
    <mergeCell ref="C31:C32"/>
    <mergeCell ref="C35:C36"/>
    <mergeCell ref="D31:D32"/>
    <mergeCell ref="G39:G41"/>
    <mergeCell ref="F39:F41"/>
    <mergeCell ref="E39:E41"/>
    <mergeCell ref="E31:E32"/>
    <mergeCell ref="C33:C34"/>
    <mergeCell ref="D29:D30"/>
    <mergeCell ref="E29:E30"/>
    <mergeCell ref="E33:E34"/>
    <mergeCell ref="C42:C43"/>
    <mergeCell ref="A18:A19"/>
    <mergeCell ref="B18:B19"/>
    <mergeCell ref="A22:K22"/>
    <mergeCell ref="A20:A21"/>
    <mergeCell ref="C23:C24"/>
    <mergeCell ref="J23:J24"/>
    <mergeCell ref="E23:E24"/>
    <mergeCell ref="K23:K24"/>
    <mergeCell ref="A23:A24"/>
    <mergeCell ref="B23:B24"/>
    <mergeCell ref="G18:G19"/>
    <mergeCell ref="E18:E19"/>
    <mergeCell ref="H23:H24"/>
    <mergeCell ref="D23:D24"/>
    <mergeCell ref="I23:I24"/>
    <mergeCell ref="I18:I19"/>
    <mergeCell ref="J18:J19"/>
    <mergeCell ref="K18:K19"/>
    <mergeCell ref="A25:A26"/>
    <mergeCell ref="B25:B26"/>
    <mergeCell ref="A33:A34"/>
    <mergeCell ref="A27:A28"/>
    <mergeCell ref="B27:B28"/>
    <mergeCell ref="A29:A30"/>
    <mergeCell ref="D37:D38"/>
    <mergeCell ref="F35:F36"/>
    <mergeCell ref="H50:H51"/>
    <mergeCell ref="E50:E51"/>
    <mergeCell ref="H25:H26"/>
    <mergeCell ref="H27:H28"/>
    <mergeCell ref="H33:H34"/>
    <mergeCell ref="H31:H32"/>
    <mergeCell ref="H35:H36"/>
    <mergeCell ref="H37:H38"/>
    <mergeCell ref="F29:F30"/>
    <mergeCell ref="G29:G30"/>
    <mergeCell ref="G31:G32"/>
    <mergeCell ref="G33:G34"/>
    <mergeCell ref="A31:A32"/>
    <mergeCell ref="D33:D34"/>
    <mergeCell ref="B29:B30"/>
    <mergeCell ref="D27:D28"/>
    <mergeCell ref="K72:K73"/>
    <mergeCell ref="K66:K67"/>
    <mergeCell ref="J66:J67"/>
    <mergeCell ref="J58:J59"/>
    <mergeCell ref="D66:D67"/>
    <mergeCell ref="E66:E67"/>
    <mergeCell ref="F66:F67"/>
    <mergeCell ref="G66:G67"/>
    <mergeCell ref="H62:H63"/>
    <mergeCell ref="H58:H59"/>
    <mergeCell ref="K62:K63"/>
    <mergeCell ref="K58:K59"/>
    <mergeCell ref="I58:I59"/>
    <mergeCell ref="I62:I63"/>
    <mergeCell ref="E60:E61"/>
    <mergeCell ref="F60:F61"/>
    <mergeCell ref="G60:G61"/>
    <mergeCell ref="F58:F59"/>
    <mergeCell ref="H60:H61"/>
    <mergeCell ref="G58:G59"/>
    <mergeCell ref="G62:G63"/>
    <mergeCell ref="F62:F63"/>
    <mergeCell ref="D62:D63"/>
    <mergeCell ref="J60:J61"/>
    <mergeCell ref="J72:J73"/>
    <mergeCell ref="A66:A67"/>
    <mergeCell ref="B66:B67"/>
    <mergeCell ref="C66:C67"/>
    <mergeCell ref="H72:H73"/>
    <mergeCell ref="H66:H67"/>
    <mergeCell ref="G72:G73"/>
    <mergeCell ref="F72:F73"/>
    <mergeCell ref="E62:E63"/>
    <mergeCell ref="A72:A73"/>
    <mergeCell ref="B72:B73"/>
    <mergeCell ref="C72:C73"/>
    <mergeCell ref="D72:D73"/>
    <mergeCell ref="I66:I67"/>
    <mergeCell ref="I72:I73"/>
    <mergeCell ref="J62:J63"/>
    <mergeCell ref="E72:E73"/>
    <mergeCell ref="A62:A63"/>
    <mergeCell ref="J64:J65"/>
    <mergeCell ref="J70:J71"/>
    <mergeCell ref="J68:J6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2"/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Zeros="0" zoomScale="96" zoomScaleNormal="96" zoomScalePageLayoutView="0" workbookViewId="0" topLeftCell="A1">
      <selection activeCell="H7" sqref="H7:H8"/>
    </sheetView>
  </sheetViews>
  <sheetFormatPr defaultColWidth="9.00390625" defaultRowHeight="12.75"/>
  <cols>
    <col min="1" max="1" width="22.25390625" style="0" customWidth="1"/>
    <col min="2" max="2" width="31.00390625" style="0" customWidth="1"/>
    <col min="3" max="3" width="29.75390625" style="0" customWidth="1"/>
    <col min="4" max="4" width="14.75390625" style="0" customWidth="1"/>
    <col min="5" max="5" width="6.25390625" style="0" customWidth="1"/>
    <col min="6" max="6" width="2.25390625" style="0" customWidth="1"/>
    <col min="7" max="7" width="5.375" style="0" customWidth="1"/>
    <col min="8" max="8" width="17.75390625" style="0" customWidth="1"/>
    <col min="9" max="9" width="8.00390625" style="0" customWidth="1"/>
    <col min="10" max="10" width="2.25390625" style="0" customWidth="1"/>
    <col min="11" max="11" width="7.125" style="0" customWidth="1"/>
  </cols>
  <sheetData>
    <row r="1" spans="1:11" ht="64.5" customHeight="1" thickBot="1" thickTop="1">
      <c r="A1" s="90" t="s">
        <v>159</v>
      </c>
      <c r="B1" s="91" t="s">
        <v>21</v>
      </c>
      <c r="C1" s="91" t="s">
        <v>0</v>
      </c>
      <c r="D1" s="91" t="s">
        <v>6</v>
      </c>
      <c r="E1" s="238" t="s">
        <v>1</v>
      </c>
      <c r="F1" s="238"/>
      <c r="G1" s="238"/>
      <c r="H1" s="89" t="s">
        <v>151</v>
      </c>
      <c r="I1" s="238" t="s">
        <v>110</v>
      </c>
      <c r="J1" s="238"/>
      <c r="K1" s="247"/>
    </row>
    <row r="2" spans="1:11" ht="21" customHeight="1" thickBot="1" thickTop="1">
      <c r="A2" s="340" t="s">
        <v>51</v>
      </c>
      <c r="B2" s="341"/>
      <c r="C2" s="341"/>
      <c r="D2" s="341"/>
      <c r="E2" s="341"/>
      <c r="F2" s="341"/>
      <c r="G2" s="341"/>
      <c r="H2" s="341"/>
      <c r="I2" s="341"/>
      <c r="J2" s="341"/>
      <c r="K2" s="342"/>
    </row>
    <row r="3" spans="1:11" s="62" customFormat="1" ht="32.25" customHeight="1" thickTop="1">
      <c r="A3" s="34" t="s">
        <v>172</v>
      </c>
      <c r="B3" s="65" t="s">
        <v>96</v>
      </c>
      <c r="C3" s="65" t="s">
        <v>134</v>
      </c>
      <c r="D3" s="88" t="s">
        <v>158</v>
      </c>
      <c r="E3" s="25">
        <v>0.025</v>
      </c>
      <c r="F3" s="26" t="s">
        <v>3</v>
      </c>
      <c r="G3" s="27">
        <v>0.04</v>
      </c>
      <c r="H3" s="152">
        <v>7000</v>
      </c>
      <c r="I3" s="45">
        <f>H3*E3</f>
        <v>175</v>
      </c>
      <c r="J3" s="46" t="s">
        <v>3</v>
      </c>
      <c r="K3" s="47">
        <f>H3*G3</f>
        <v>280</v>
      </c>
    </row>
    <row r="4" spans="1:11" s="62" customFormat="1" ht="20.25" customHeight="1">
      <c r="A4" s="33" t="s">
        <v>132</v>
      </c>
      <c r="B4" s="69" t="s">
        <v>8</v>
      </c>
      <c r="C4" s="66" t="s">
        <v>133</v>
      </c>
      <c r="D4" s="28" t="s">
        <v>137</v>
      </c>
      <c r="E4" s="29">
        <v>0.02</v>
      </c>
      <c r="F4" s="30" t="s">
        <v>3</v>
      </c>
      <c r="G4" s="68">
        <v>0.025</v>
      </c>
      <c r="H4" s="13">
        <v>13880</v>
      </c>
      <c r="I4" s="38">
        <f>H4*E4</f>
        <v>277.6</v>
      </c>
      <c r="J4" s="23" t="s">
        <v>3</v>
      </c>
      <c r="K4" s="24">
        <f>H4*G4</f>
        <v>347</v>
      </c>
    </row>
    <row r="5" spans="1:11" ht="30" customHeight="1">
      <c r="A5" s="33" t="s">
        <v>5</v>
      </c>
      <c r="B5" s="69" t="s">
        <v>95</v>
      </c>
      <c r="C5" s="66" t="s">
        <v>135</v>
      </c>
      <c r="D5" s="28" t="s">
        <v>20</v>
      </c>
      <c r="E5" s="29">
        <v>0.06</v>
      </c>
      <c r="F5" s="30" t="s">
        <v>3</v>
      </c>
      <c r="G5" s="31">
        <v>0.08</v>
      </c>
      <c r="H5" s="13">
        <v>6340</v>
      </c>
      <c r="I5" s="38">
        <f>H5*E5</f>
        <v>380.4</v>
      </c>
      <c r="J5" s="23" t="s">
        <v>3</v>
      </c>
      <c r="K5" s="24">
        <f>H5*G5</f>
        <v>507.2</v>
      </c>
    </row>
    <row r="6" spans="1:11" ht="34.5" customHeight="1">
      <c r="A6" s="40" t="s">
        <v>86</v>
      </c>
      <c r="B6" s="67" t="s">
        <v>97</v>
      </c>
      <c r="C6" s="67" t="s">
        <v>136</v>
      </c>
      <c r="D6" s="44" t="s">
        <v>87</v>
      </c>
      <c r="E6" s="29">
        <v>0.03</v>
      </c>
      <c r="F6" s="30" t="s">
        <v>3</v>
      </c>
      <c r="G6" s="31">
        <v>0.05</v>
      </c>
      <c r="H6" s="13">
        <v>8000</v>
      </c>
      <c r="I6" s="38">
        <f>H6*E6</f>
        <v>240</v>
      </c>
      <c r="J6" s="23" t="s">
        <v>3</v>
      </c>
      <c r="K6" s="24">
        <f>H6*G6</f>
        <v>400</v>
      </c>
    </row>
    <row r="7" spans="1:11" ht="12.75" customHeight="1">
      <c r="A7" s="175" t="s">
        <v>174</v>
      </c>
      <c r="B7" s="239" t="s">
        <v>23</v>
      </c>
      <c r="C7" s="239" t="s">
        <v>24</v>
      </c>
      <c r="D7" s="367" t="s">
        <v>7</v>
      </c>
      <c r="E7" s="369">
        <v>0.5</v>
      </c>
      <c r="F7" s="185" t="s">
        <v>3</v>
      </c>
      <c r="G7" s="187">
        <v>2</v>
      </c>
      <c r="H7" s="160">
        <v>385</v>
      </c>
      <c r="I7" s="347">
        <f>H7*E7</f>
        <v>192.5</v>
      </c>
      <c r="J7" s="332" t="s">
        <v>3</v>
      </c>
      <c r="K7" s="343">
        <f>H7*G7</f>
        <v>770</v>
      </c>
    </row>
    <row r="8" spans="1:14" ht="17.25" customHeight="1">
      <c r="A8" s="175"/>
      <c r="B8" s="240"/>
      <c r="C8" s="240"/>
      <c r="D8" s="368"/>
      <c r="E8" s="370"/>
      <c r="F8" s="186"/>
      <c r="G8" s="188"/>
      <c r="H8" s="184"/>
      <c r="I8" s="331"/>
      <c r="J8" s="236"/>
      <c r="K8" s="249"/>
      <c r="M8" s="12"/>
      <c r="N8" s="12"/>
    </row>
    <row r="9" spans="1:14" ht="27.75" customHeight="1">
      <c r="A9" s="425" t="s">
        <v>213</v>
      </c>
      <c r="B9" s="239" t="s">
        <v>23</v>
      </c>
      <c r="C9" s="239" t="s">
        <v>24</v>
      </c>
      <c r="D9" s="367" t="s">
        <v>15</v>
      </c>
      <c r="E9" s="369">
        <v>0.5</v>
      </c>
      <c r="F9" s="185" t="s">
        <v>3</v>
      </c>
      <c r="G9" s="187">
        <v>2</v>
      </c>
      <c r="H9" s="182">
        <v>380</v>
      </c>
      <c r="I9" s="347">
        <f>H9*E9</f>
        <v>190</v>
      </c>
      <c r="J9" s="332" t="s">
        <v>3</v>
      </c>
      <c r="K9" s="343">
        <f>H9*G9</f>
        <v>760</v>
      </c>
      <c r="M9" s="12"/>
      <c r="N9" s="12"/>
    </row>
    <row r="10" spans="1:14" ht="12.75" customHeight="1">
      <c r="A10" s="425"/>
      <c r="B10" s="240"/>
      <c r="C10" s="240"/>
      <c r="D10" s="368"/>
      <c r="E10" s="370"/>
      <c r="F10" s="186"/>
      <c r="G10" s="188"/>
      <c r="H10" s="183"/>
      <c r="I10" s="331"/>
      <c r="J10" s="236"/>
      <c r="K10" s="249"/>
      <c r="M10" s="12"/>
      <c r="N10" s="12"/>
    </row>
    <row r="11" spans="1:14" ht="12.75" customHeight="1">
      <c r="A11" s="175" t="s">
        <v>168</v>
      </c>
      <c r="B11" s="239" t="s">
        <v>171</v>
      </c>
      <c r="C11" s="239" t="s">
        <v>170</v>
      </c>
      <c r="D11" s="367" t="s">
        <v>169</v>
      </c>
      <c r="E11" s="373">
        <v>0.03</v>
      </c>
      <c r="F11" s="185" t="s">
        <v>3</v>
      </c>
      <c r="G11" s="371">
        <v>0.05</v>
      </c>
      <c r="H11" s="160">
        <v>5000</v>
      </c>
      <c r="I11" s="347">
        <f>H11*E11</f>
        <v>150</v>
      </c>
      <c r="J11" s="332" t="s">
        <v>3</v>
      </c>
      <c r="K11" s="343">
        <f>H11*G11</f>
        <v>250</v>
      </c>
      <c r="M11" s="12"/>
      <c r="N11" s="12"/>
    </row>
    <row r="12" spans="1:14" ht="21" customHeight="1">
      <c r="A12" s="175"/>
      <c r="B12" s="240"/>
      <c r="C12" s="240"/>
      <c r="D12" s="368"/>
      <c r="E12" s="374"/>
      <c r="F12" s="186"/>
      <c r="G12" s="372"/>
      <c r="H12" s="184"/>
      <c r="I12" s="331"/>
      <c r="J12" s="236"/>
      <c r="K12" s="249"/>
      <c r="M12" s="12"/>
      <c r="N12" s="12"/>
    </row>
    <row r="13" spans="1:14" ht="12.75" customHeight="1">
      <c r="A13" s="195" t="s">
        <v>129</v>
      </c>
      <c r="B13" s="157" t="s">
        <v>152</v>
      </c>
      <c r="C13" s="178" t="s">
        <v>153</v>
      </c>
      <c r="D13" s="157" t="s">
        <v>25</v>
      </c>
      <c r="E13" s="166">
        <v>0.1</v>
      </c>
      <c r="F13" s="185" t="s">
        <v>3</v>
      </c>
      <c r="G13" s="187">
        <v>0.5</v>
      </c>
      <c r="H13" s="182">
        <v>850</v>
      </c>
      <c r="I13" s="347">
        <f>H13*E13</f>
        <v>85</v>
      </c>
      <c r="J13" s="332" t="s">
        <v>3</v>
      </c>
      <c r="K13" s="343">
        <f>H13*G13</f>
        <v>425</v>
      </c>
      <c r="M13" s="12"/>
      <c r="N13" s="12"/>
    </row>
    <row r="14" spans="1:14" ht="17.25" customHeight="1">
      <c r="A14" s="175"/>
      <c r="B14" s="178"/>
      <c r="C14" s="214"/>
      <c r="D14" s="178"/>
      <c r="E14" s="167"/>
      <c r="F14" s="186"/>
      <c r="G14" s="188"/>
      <c r="H14" s="183"/>
      <c r="I14" s="331"/>
      <c r="J14" s="236"/>
      <c r="K14" s="249"/>
      <c r="M14" s="12"/>
      <c r="N14" s="12"/>
    </row>
    <row r="15" spans="1:14" s="18" customFormat="1" ht="15" customHeight="1">
      <c r="A15" s="194" t="s">
        <v>175</v>
      </c>
      <c r="B15" s="157" t="s">
        <v>176</v>
      </c>
      <c r="C15" s="157" t="s">
        <v>177</v>
      </c>
      <c r="D15" s="157" t="s">
        <v>25</v>
      </c>
      <c r="E15" s="166">
        <v>0.3</v>
      </c>
      <c r="F15" s="185" t="s">
        <v>3</v>
      </c>
      <c r="G15" s="187">
        <v>1.5</v>
      </c>
      <c r="H15" s="160">
        <v>1285</v>
      </c>
      <c r="I15" s="347">
        <f>H15*E15</f>
        <v>385.5</v>
      </c>
      <c r="J15" s="332" t="s">
        <v>3</v>
      </c>
      <c r="K15" s="343">
        <f>H15*G15</f>
        <v>1927.5</v>
      </c>
      <c r="M15" s="19"/>
      <c r="N15" s="19"/>
    </row>
    <row r="16" spans="1:14" s="18" customFormat="1" ht="15" customHeight="1">
      <c r="A16" s="195"/>
      <c r="B16" s="178"/>
      <c r="C16" s="178"/>
      <c r="D16" s="178"/>
      <c r="E16" s="167"/>
      <c r="F16" s="186"/>
      <c r="G16" s="188"/>
      <c r="H16" s="184"/>
      <c r="I16" s="331"/>
      <c r="J16" s="236"/>
      <c r="K16" s="249"/>
      <c r="M16" s="19"/>
      <c r="N16" s="19"/>
    </row>
    <row r="17" spans="1:14" s="18" customFormat="1" ht="15" customHeight="1">
      <c r="A17" s="194" t="s">
        <v>214</v>
      </c>
      <c r="B17" s="157" t="s">
        <v>160</v>
      </c>
      <c r="C17" s="157" t="s">
        <v>215</v>
      </c>
      <c r="D17" s="157" t="s">
        <v>25</v>
      </c>
      <c r="E17" s="166">
        <v>0.2</v>
      </c>
      <c r="F17" s="185" t="s">
        <v>3</v>
      </c>
      <c r="G17" s="187">
        <v>0.5</v>
      </c>
      <c r="H17" s="160">
        <v>410</v>
      </c>
      <c r="I17" s="347">
        <f>H17*E17</f>
        <v>82</v>
      </c>
      <c r="J17" s="332" t="s">
        <v>3</v>
      </c>
      <c r="K17" s="343">
        <f>H17*G17</f>
        <v>205</v>
      </c>
      <c r="M17" s="19"/>
      <c r="N17" s="19"/>
    </row>
    <row r="18" spans="1:14" s="18" customFormat="1" ht="15" customHeight="1">
      <c r="A18" s="195"/>
      <c r="B18" s="178"/>
      <c r="C18" s="178"/>
      <c r="D18" s="178"/>
      <c r="E18" s="167"/>
      <c r="F18" s="186"/>
      <c r="G18" s="188"/>
      <c r="H18" s="184"/>
      <c r="I18" s="331"/>
      <c r="J18" s="236"/>
      <c r="K18" s="249"/>
      <c r="M18" s="19"/>
      <c r="N18" s="19"/>
    </row>
    <row r="19" spans="1:14" s="18" customFormat="1" ht="15" customHeight="1">
      <c r="A19" s="345" t="s">
        <v>161</v>
      </c>
      <c r="B19" s="157" t="s">
        <v>160</v>
      </c>
      <c r="C19" s="157" t="s">
        <v>22</v>
      </c>
      <c r="D19" s="157" t="s">
        <v>25</v>
      </c>
      <c r="E19" s="224">
        <v>0.07</v>
      </c>
      <c r="F19" s="164" t="s">
        <v>3</v>
      </c>
      <c r="G19" s="162">
        <v>0.3</v>
      </c>
      <c r="H19" s="160">
        <v>600</v>
      </c>
      <c r="I19" s="334">
        <f>H19*E19</f>
        <v>42.00000000000001</v>
      </c>
      <c r="J19" s="336" t="s">
        <v>3</v>
      </c>
      <c r="K19" s="346">
        <f>H19*G19</f>
        <v>180</v>
      </c>
      <c r="M19" s="19"/>
      <c r="N19" s="19"/>
    </row>
    <row r="20" spans="1:14" s="18" customFormat="1" ht="19.5" customHeight="1" thickBot="1">
      <c r="A20" s="192"/>
      <c r="B20" s="178"/>
      <c r="C20" s="178"/>
      <c r="D20" s="178"/>
      <c r="E20" s="225"/>
      <c r="F20" s="189"/>
      <c r="G20" s="190"/>
      <c r="H20" s="366"/>
      <c r="I20" s="172"/>
      <c r="J20" s="154"/>
      <c r="K20" s="177"/>
      <c r="M20" s="19"/>
      <c r="N20" s="19"/>
    </row>
    <row r="21" spans="1:14" ht="17.25" customHeight="1" thickBot="1" thickTop="1">
      <c r="A21" s="203" t="s">
        <v>26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5"/>
      <c r="M21" s="12"/>
      <c r="N21" s="12"/>
    </row>
    <row r="22" spans="1:14" ht="12.75" customHeight="1" thickTop="1">
      <c r="A22" s="194" t="s">
        <v>125</v>
      </c>
      <c r="B22" s="201" t="s">
        <v>8</v>
      </c>
      <c r="C22" s="201" t="s">
        <v>126</v>
      </c>
      <c r="D22" s="239" t="s">
        <v>15</v>
      </c>
      <c r="E22" s="166">
        <v>1.2</v>
      </c>
      <c r="F22" s="185" t="s">
        <v>3</v>
      </c>
      <c r="G22" s="187">
        <v>1.6</v>
      </c>
      <c r="H22" s="182">
        <v>1050</v>
      </c>
      <c r="I22" s="330">
        <f>H22*E22</f>
        <v>1260</v>
      </c>
      <c r="J22" s="235" t="s">
        <v>3</v>
      </c>
      <c r="K22" s="248">
        <f>H22*G22</f>
        <v>1680</v>
      </c>
      <c r="M22" s="12"/>
      <c r="N22" s="12"/>
    </row>
    <row r="23" spans="1:14" ht="12.75" customHeight="1">
      <c r="A23" s="195"/>
      <c r="B23" s="201"/>
      <c r="C23" s="201"/>
      <c r="D23" s="240"/>
      <c r="E23" s="167"/>
      <c r="F23" s="186"/>
      <c r="G23" s="188"/>
      <c r="H23" s="183"/>
      <c r="I23" s="331"/>
      <c r="J23" s="236"/>
      <c r="K23" s="249"/>
      <c r="M23" s="12"/>
      <c r="N23" s="12"/>
    </row>
    <row r="24" spans="1:14" ht="27.75" customHeight="1">
      <c r="A24" s="101" t="s">
        <v>60</v>
      </c>
      <c r="B24" s="103" t="s">
        <v>139</v>
      </c>
      <c r="C24" s="103" t="s">
        <v>140</v>
      </c>
      <c r="D24" s="5" t="s">
        <v>33</v>
      </c>
      <c r="E24" s="99">
        <v>1</v>
      </c>
      <c r="F24" s="100" t="s">
        <v>3</v>
      </c>
      <c r="G24" s="102">
        <v>1.25</v>
      </c>
      <c r="H24" s="37">
        <v>1000</v>
      </c>
      <c r="I24" s="38">
        <f>H24*E24</f>
        <v>1000</v>
      </c>
      <c r="J24" s="23" t="s">
        <v>3</v>
      </c>
      <c r="K24" s="24">
        <f>G24*H24</f>
        <v>1250</v>
      </c>
      <c r="M24" s="12"/>
      <c r="N24" s="12"/>
    </row>
    <row r="25" spans="1:14" ht="15.75" customHeight="1">
      <c r="A25" s="155" t="s">
        <v>138</v>
      </c>
      <c r="B25" s="423" t="s">
        <v>144</v>
      </c>
      <c r="C25" s="352" t="s">
        <v>141</v>
      </c>
      <c r="D25" s="157" t="s">
        <v>39</v>
      </c>
      <c r="E25" s="357">
        <v>2</v>
      </c>
      <c r="F25" s="358"/>
      <c r="G25" s="359"/>
      <c r="H25" s="356">
        <v>755</v>
      </c>
      <c r="I25" s="264">
        <f>H25*E25</f>
        <v>1510</v>
      </c>
      <c r="J25" s="265"/>
      <c r="K25" s="266"/>
      <c r="M25" s="12"/>
      <c r="N25" s="12"/>
    </row>
    <row r="26" spans="1:14" ht="15.75" customHeight="1">
      <c r="A26" s="192"/>
      <c r="B26" s="424"/>
      <c r="C26" s="178"/>
      <c r="D26" s="178"/>
      <c r="E26" s="360"/>
      <c r="F26" s="361"/>
      <c r="G26" s="362"/>
      <c r="H26" s="183"/>
      <c r="I26" s="267"/>
      <c r="J26" s="268"/>
      <c r="K26" s="269"/>
      <c r="M26" s="12"/>
      <c r="N26" s="12"/>
    </row>
    <row r="27" spans="1:14" ht="15.75" customHeight="1">
      <c r="A27" s="155" t="s">
        <v>79</v>
      </c>
      <c r="B27" s="355" t="s">
        <v>8</v>
      </c>
      <c r="C27" s="355" t="s">
        <v>140</v>
      </c>
      <c r="D27" s="159" t="s">
        <v>80</v>
      </c>
      <c r="E27" s="357">
        <v>0.6</v>
      </c>
      <c r="F27" s="358"/>
      <c r="G27" s="359"/>
      <c r="H27" s="182">
        <v>2596</v>
      </c>
      <c r="I27" s="264">
        <f>H27*E27</f>
        <v>1557.6</v>
      </c>
      <c r="J27" s="265"/>
      <c r="K27" s="266"/>
      <c r="M27" s="12"/>
      <c r="N27" s="12"/>
    </row>
    <row r="28" spans="1:14" ht="12.75" customHeight="1">
      <c r="A28" s="192"/>
      <c r="B28" s="355"/>
      <c r="C28" s="214"/>
      <c r="D28" s="170"/>
      <c r="E28" s="360"/>
      <c r="F28" s="361"/>
      <c r="G28" s="362"/>
      <c r="H28" s="183"/>
      <c r="I28" s="267"/>
      <c r="J28" s="268"/>
      <c r="K28" s="269"/>
      <c r="M28" s="12"/>
      <c r="N28" s="12"/>
    </row>
    <row r="29" spans="1:14" ht="15" customHeight="1">
      <c r="A29" s="193" t="s">
        <v>73</v>
      </c>
      <c r="B29" s="352" t="s">
        <v>139</v>
      </c>
      <c r="C29" s="352" t="s">
        <v>142</v>
      </c>
      <c r="D29" s="354" t="s">
        <v>68</v>
      </c>
      <c r="E29" s="364">
        <v>1.2</v>
      </c>
      <c r="F29" s="185" t="s">
        <v>3</v>
      </c>
      <c r="G29" s="187">
        <v>1.6</v>
      </c>
      <c r="H29" s="182">
        <v>390</v>
      </c>
      <c r="I29" s="347">
        <f>H29*E29</f>
        <v>468</v>
      </c>
      <c r="J29" s="235" t="s">
        <v>3</v>
      </c>
      <c r="K29" s="343">
        <f>H29*G29</f>
        <v>624</v>
      </c>
      <c r="M29" s="12"/>
      <c r="N29" s="12"/>
    </row>
    <row r="30" spans="1:14" ht="15" customHeight="1">
      <c r="A30" s="193"/>
      <c r="B30" s="178"/>
      <c r="C30" s="178"/>
      <c r="D30" s="170"/>
      <c r="E30" s="365"/>
      <c r="F30" s="186"/>
      <c r="G30" s="188"/>
      <c r="H30" s="183"/>
      <c r="I30" s="331"/>
      <c r="J30" s="236"/>
      <c r="K30" s="249"/>
      <c r="M30" s="12"/>
      <c r="N30" s="12"/>
    </row>
    <row r="31" spans="1:14" ht="15" customHeight="1">
      <c r="A31" s="270" t="s">
        <v>94</v>
      </c>
      <c r="B31" s="178" t="s">
        <v>34</v>
      </c>
      <c r="C31" s="178" t="s">
        <v>35</v>
      </c>
      <c r="D31" s="354" t="s">
        <v>90</v>
      </c>
      <c r="E31" s="363">
        <v>0.3</v>
      </c>
      <c r="F31" s="348" t="s">
        <v>3</v>
      </c>
      <c r="G31" s="349">
        <v>2</v>
      </c>
      <c r="H31" s="299">
        <v>660</v>
      </c>
      <c r="I31" s="347">
        <f>H31*E31</f>
        <v>198</v>
      </c>
      <c r="J31" s="332" t="s">
        <v>3</v>
      </c>
      <c r="K31" s="343">
        <f>H31*G31</f>
        <v>1320</v>
      </c>
      <c r="M31" s="12"/>
      <c r="N31" s="12"/>
    </row>
    <row r="32" spans="1:14" ht="15" customHeight="1">
      <c r="A32" s="192"/>
      <c r="B32" s="214"/>
      <c r="C32" s="214"/>
      <c r="D32" s="170"/>
      <c r="E32" s="167"/>
      <c r="F32" s="186"/>
      <c r="G32" s="188"/>
      <c r="H32" s="184"/>
      <c r="I32" s="331"/>
      <c r="J32" s="236"/>
      <c r="K32" s="249"/>
      <c r="M32" s="12"/>
      <c r="N32" s="12"/>
    </row>
    <row r="33" spans="1:14" ht="15" customHeight="1">
      <c r="A33" s="345" t="s">
        <v>229</v>
      </c>
      <c r="B33" s="214" t="s">
        <v>230</v>
      </c>
      <c r="C33" s="157" t="s">
        <v>231</v>
      </c>
      <c r="D33" s="157" t="s">
        <v>15</v>
      </c>
      <c r="E33" s="173">
        <v>0.5</v>
      </c>
      <c r="F33" s="164" t="s">
        <v>3</v>
      </c>
      <c r="G33" s="162">
        <v>0.6</v>
      </c>
      <c r="H33" s="160">
        <v>1200</v>
      </c>
      <c r="I33" s="334">
        <f>H33*E33</f>
        <v>600</v>
      </c>
      <c r="J33" s="153" t="s">
        <v>3</v>
      </c>
      <c r="K33" s="346">
        <f>H33*G33</f>
        <v>720</v>
      </c>
      <c r="M33" s="12"/>
      <c r="N33" s="12"/>
    </row>
    <row r="34" spans="1:14" ht="15" customHeight="1">
      <c r="A34" s="192"/>
      <c r="B34" s="214"/>
      <c r="C34" s="178"/>
      <c r="D34" s="178"/>
      <c r="E34" s="198"/>
      <c r="F34" s="189"/>
      <c r="G34" s="190"/>
      <c r="H34" s="184"/>
      <c r="I34" s="172"/>
      <c r="J34" s="154"/>
      <c r="K34" s="177"/>
      <c r="M34" s="12"/>
      <c r="N34" s="12"/>
    </row>
    <row r="35" spans="1:14" s="109" customFormat="1" ht="15" customHeight="1">
      <c r="A35" s="270" t="s">
        <v>70</v>
      </c>
      <c r="B35" s="430" t="s">
        <v>27</v>
      </c>
      <c r="C35" s="221" t="s">
        <v>28</v>
      </c>
      <c r="D35" s="105" t="s">
        <v>178</v>
      </c>
      <c r="E35" s="407">
        <v>2.5</v>
      </c>
      <c r="F35" s="408"/>
      <c r="G35" s="409"/>
      <c r="H35" s="93">
        <v>675</v>
      </c>
      <c r="I35" s="427">
        <f>H35*E35</f>
        <v>1687.5</v>
      </c>
      <c r="J35" s="428"/>
      <c r="K35" s="429"/>
      <c r="M35" s="119"/>
      <c r="N35" s="119"/>
    </row>
    <row r="36" spans="1:14" s="109" customFormat="1" ht="15.75" customHeight="1" thickBot="1">
      <c r="A36" s="418"/>
      <c r="B36" s="430"/>
      <c r="C36" s="221"/>
      <c r="D36" s="108" t="s">
        <v>69</v>
      </c>
      <c r="E36" s="407"/>
      <c r="F36" s="408"/>
      <c r="G36" s="409"/>
      <c r="H36" s="107">
        <v>705</v>
      </c>
      <c r="I36" s="427"/>
      <c r="J36" s="428"/>
      <c r="K36" s="429"/>
      <c r="M36" s="119"/>
      <c r="N36" s="119"/>
    </row>
    <row r="37" spans="1:14" ht="17.25" customHeight="1" thickBot="1" thickTop="1">
      <c r="A37" s="340" t="s">
        <v>203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2"/>
      <c r="M37" s="12"/>
      <c r="N37" s="12"/>
    </row>
    <row r="38" spans="1:14" ht="12.75" customHeight="1" thickTop="1">
      <c r="A38" s="416" t="s">
        <v>91</v>
      </c>
      <c r="B38" s="404" t="s">
        <v>45</v>
      </c>
      <c r="C38" s="417" t="s">
        <v>56</v>
      </c>
      <c r="D38" s="405" t="s">
        <v>30</v>
      </c>
      <c r="E38" s="410" t="s">
        <v>92</v>
      </c>
      <c r="F38" s="411"/>
      <c r="G38" s="412"/>
      <c r="H38" s="351">
        <v>800</v>
      </c>
      <c r="I38" s="403">
        <f>H38*0.0024</f>
        <v>1.92</v>
      </c>
      <c r="J38" s="426" t="s">
        <v>3</v>
      </c>
      <c r="K38" s="402">
        <f>H38*0.009</f>
        <v>7.199999999999999</v>
      </c>
      <c r="M38" s="12"/>
      <c r="N38" s="12"/>
    </row>
    <row r="39" spans="1:14" ht="18" customHeight="1">
      <c r="A39" s="195"/>
      <c r="B39" s="240"/>
      <c r="C39" s="368"/>
      <c r="D39" s="406"/>
      <c r="E39" s="413"/>
      <c r="F39" s="414"/>
      <c r="G39" s="415"/>
      <c r="H39" s="184"/>
      <c r="I39" s="331"/>
      <c r="J39" s="236"/>
      <c r="K39" s="249"/>
      <c r="M39" s="12"/>
      <c r="N39" s="12"/>
    </row>
    <row r="40" spans="1:14" ht="18" customHeight="1">
      <c r="A40" s="292" t="s">
        <v>204</v>
      </c>
      <c r="B40" s="294" t="s">
        <v>205</v>
      </c>
      <c r="C40" s="296" t="s">
        <v>206</v>
      </c>
      <c r="D40" s="297" t="s">
        <v>207</v>
      </c>
      <c r="E40" s="303" t="s">
        <v>208</v>
      </c>
      <c r="F40" s="301"/>
      <c r="G40" s="304"/>
      <c r="H40" s="299">
        <v>7000</v>
      </c>
      <c r="I40" s="300">
        <f>H40*0.4/2000</f>
        <v>1.4</v>
      </c>
      <c r="J40" s="301"/>
      <c r="K40" s="302"/>
      <c r="M40" s="12"/>
      <c r="N40" s="12"/>
    </row>
    <row r="41" spans="1:14" ht="18" customHeight="1" thickBot="1">
      <c r="A41" s="293"/>
      <c r="B41" s="295"/>
      <c r="C41" s="296"/>
      <c r="D41" s="298"/>
      <c r="E41" s="305" t="s">
        <v>209</v>
      </c>
      <c r="F41" s="306"/>
      <c r="G41" s="307"/>
      <c r="H41" s="299"/>
      <c r="I41" s="129">
        <f>H40*0.01</f>
        <v>70</v>
      </c>
      <c r="J41" s="130" t="s">
        <v>210</v>
      </c>
      <c r="K41" s="131">
        <f>H40*0.05</f>
        <v>350</v>
      </c>
      <c r="M41" s="12"/>
      <c r="N41" s="12"/>
    </row>
    <row r="42" spans="1:14" ht="18" customHeight="1" thickBot="1" thickTop="1">
      <c r="A42" s="340" t="s">
        <v>29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2"/>
      <c r="M42" s="12"/>
      <c r="N42" s="12"/>
    </row>
    <row r="43" spans="1:14" ht="12.75" customHeight="1" thickTop="1">
      <c r="A43" s="337" t="s">
        <v>162</v>
      </c>
      <c r="B43" s="339" t="s">
        <v>32</v>
      </c>
      <c r="C43" s="339" t="s">
        <v>31</v>
      </c>
      <c r="D43" s="422" t="s">
        <v>7</v>
      </c>
      <c r="E43" s="353">
        <v>2</v>
      </c>
      <c r="F43" s="310" t="s">
        <v>3</v>
      </c>
      <c r="G43" s="344">
        <v>5</v>
      </c>
      <c r="H43" s="351">
        <v>550</v>
      </c>
      <c r="I43" s="333">
        <f>H43*E43</f>
        <v>1100</v>
      </c>
      <c r="J43" s="335" t="s">
        <v>3</v>
      </c>
      <c r="K43" s="350">
        <f>H43*G43</f>
        <v>2750</v>
      </c>
      <c r="M43" s="12"/>
      <c r="N43" s="12"/>
    </row>
    <row r="44" spans="1:14" ht="18.75" customHeight="1" thickBot="1">
      <c r="A44" s="338"/>
      <c r="B44" s="157"/>
      <c r="C44" s="157"/>
      <c r="D44" s="354"/>
      <c r="E44" s="223"/>
      <c r="F44" s="222"/>
      <c r="G44" s="208"/>
      <c r="H44" s="299"/>
      <c r="I44" s="334"/>
      <c r="J44" s="336"/>
      <c r="K44" s="346"/>
      <c r="M44" s="35"/>
      <c r="N44" s="12"/>
    </row>
    <row r="45" spans="1:14" ht="19.5" customHeight="1" thickBot="1" thickTop="1">
      <c r="A45" s="340" t="s">
        <v>107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2"/>
      <c r="M45" s="12"/>
      <c r="N45" s="12"/>
    </row>
    <row r="46" spans="1:14" s="20" customFormat="1" ht="18.75" customHeight="1" thickTop="1">
      <c r="A46" s="76" t="s">
        <v>64</v>
      </c>
      <c r="B46" s="325" t="s">
        <v>65</v>
      </c>
      <c r="C46" s="326"/>
      <c r="D46" s="4" t="s">
        <v>143</v>
      </c>
      <c r="E46" s="323">
        <v>200</v>
      </c>
      <c r="F46" s="324"/>
      <c r="G46" s="74" t="s">
        <v>66</v>
      </c>
      <c r="H46" s="136">
        <v>250</v>
      </c>
      <c r="I46" s="419">
        <f>H46*E46/1000</f>
        <v>50</v>
      </c>
      <c r="J46" s="420"/>
      <c r="K46" s="421"/>
      <c r="M46" s="22"/>
      <c r="N46" s="22"/>
    </row>
    <row r="47" spans="1:11" s="20" customFormat="1" ht="18" customHeight="1" thickBot="1">
      <c r="A47" s="75" t="s">
        <v>145</v>
      </c>
      <c r="B47" s="395" t="s">
        <v>65</v>
      </c>
      <c r="C47" s="396"/>
      <c r="D47" s="4" t="s">
        <v>15</v>
      </c>
      <c r="E47" s="376">
        <v>200</v>
      </c>
      <c r="F47" s="377"/>
      <c r="G47" s="72" t="s">
        <v>66</v>
      </c>
      <c r="H47" s="92">
        <v>248</v>
      </c>
      <c r="I47" s="378">
        <f>H47*E47/1000</f>
        <v>49.6</v>
      </c>
      <c r="J47" s="379"/>
      <c r="K47" s="380"/>
    </row>
    <row r="48" spans="1:11" ht="20.25" customHeight="1" thickBot="1" thickTop="1">
      <c r="A48" s="340" t="s">
        <v>127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2"/>
    </row>
    <row r="49" spans="1:14" ht="18" customHeight="1" thickTop="1">
      <c r="A49" s="79" t="s">
        <v>98</v>
      </c>
      <c r="B49" s="311" t="s">
        <v>156</v>
      </c>
      <c r="C49" s="312"/>
      <c r="D49" s="78" t="s">
        <v>111</v>
      </c>
      <c r="E49" s="391">
        <v>0.1</v>
      </c>
      <c r="F49" s="320" t="s">
        <v>3</v>
      </c>
      <c r="G49" s="315">
        <v>0.2</v>
      </c>
      <c r="H49" s="148">
        <v>1000</v>
      </c>
      <c r="I49" s="45">
        <f>H49*E49</f>
        <v>100</v>
      </c>
      <c r="J49" s="46" t="s">
        <v>3</v>
      </c>
      <c r="K49" s="47">
        <f>H49*G49</f>
        <v>200</v>
      </c>
      <c r="N49" s="18"/>
    </row>
    <row r="50" spans="1:11" ht="16.5" customHeight="1">
      <c r="A50" s="59" t="s">
        <v>149</v>
      </c>
      <c r="B50" s="313"/>
      <c r="C50" s="314"/>
      <c r="D50" s="80" t="s">
        <v>150</v>
      </c>
      <c r="E50" s="167"/>
      <c r="F50" s="186"/>
      <c r="G50" s="188"/>
      <c r="H50" s="143">
        <v>1100</v>
      </c>
      <c r="I50" s="49">
        <f>H50*E49</f>
        <v>110</v>
      </c>
      <c r="J50" s="77"/>
      <c r="K50" s="48">
        <f>H50*G49</f>
        <v>220</v>
      </c>
    </row>
    <row r="51" spans="1:11" ht="18.75" customHeight="1">
      <c r="A51" s="59" t="s">
        <v>117</v>
      </c>
      <c r="B51" s="321" t="s">
        <v>120</v>
      </c>
      <c r="C51" s="322"/>
      <c r="D51" s="39" t="s">
        <v>13</v>
      </c>
      <c r="E51" s="392">
        <v>0.1</v>
      </c>
      <c r="F51" s="393"/>
      <c r="G51" s="394"/>
      <c r="H51" s="93">
        <v>1200</v>
      </c>
      <c r="I51" s="300">
        <f>H51*E51</f>
        <v>120</v>
      </c>
      <c r="J51" s="389"/>
      <c r="K51" s="390"/>
    </row>
    <row r="52" spans="1:11" ht="16.5" customHeight="1">
      <c r="A52" s="60" t="s">
        <v>114</v>
      </c>
      <c r="B52" s="321" t="s">
        <v>154</v>
      </c>
      <c r="C52" s="322"/>
      <c r="D52" s="39" t="s">
        <v>13</v>
      </c>
      <c r="E52" s="29">
        <v>0.15</v>
      </c>
      <c r="F52" s="57" t="s">
        <v>3</v>
      </c>
      <c r="G52" s="58">
        <v>0.4</v>
      </c>
      <c r="H52" s="140">
        <v>700</v>
      </c>
      <c r="I52" s="49">
        <f>H52*E52</f>
        <v>105</v>
      </c>
      <c r="J52" s="23" t="s">
        <v>3</v>
      </c>
      <c r="K52" s="48">
        <f>H52*G52</f>
        <v>280</v>
      </c>
    </row>
    <row r="53" spans="1:11" ht="33.75" customHeight="1">
      <c r="A53" s="60" t="s">
        <v>118</v>
      </c>
      <c r="B53" s="321" t="s">
        <v>155</v>
      </c>
      <c r="C53" s="322"/>
      <c r="D53" s="39" t="s">
        <v>13</v>
      </c>
      <c r="E53" s="56">
        <v>0.1</v>
      </c>
      <c r="F53" s="57" t="s">
        <v>3</v>
      </c>
      <c r="G53" s="58">
        <v>0.5</v>
      </c>
      <c r="H53" s="140">
        <v>750</v>
      </c>
      <c r="I53" s="49">
        <f>H53*E53</f>
        <v>75</v>
      </c>
      <c r="J53" s="23" t="s">
        <v>3</v>
      </c>
      <c r="K53" s="48">
        <f>H53*G53</f>
        <v>375</v>
      </c>
    </row>
    <row r="54" spans="1:13" ht="15.75" customHeight="1">
      <c r="A54" s="316" t="s">
        <v>123</v>
      </c>
      <c r="B54" s="308" t="s">
        <v>166</v>
      </c>
      <c r="C54" s="309"/>
      <c r="D54" s="81" t="s">
        <v>124</v>
      </c>
      <c r="E54" s="399">
        <v>0.03</v>
      </c>
      <c r="F54" s="185" t="s">
        <v>3</v>
      </c>
      <c r="G54" s="187">
        <v>0.1</v>
      </c>
      <c r="H54" s="160">
        <v>2000</v>
      </c>
      <c r="I54" s="330">
        <f>H54*E54</f>
        <v>60</v>
      </c>
      <c r="J54" s="235" t="s">
        <v>3</v>
      </c>
      <c r="K54" s="248">
        <f>H54*G54</f>
        <v>200</v>
      </c>
      <c r="L54" s="55"/>
      <c r="M54" s="55"/>
    </row>
    <row r="55" spans="1:13" ht="17.25" customHeight="1" hidden="1">
      <c r="A55" s="318"/>
      <c r="B55" s="397"/>
      <c r="C55" s="398"/>
      <c r="D55" s="73" t="s">
        <v>148</v>
      </c>
      <c r="E55" s="400"/>
      <c r="F55" s="348"/>
      <c r="G55" s="349"/>
      <c r="H55" s="299"/>
      <c r="I55" s="347"/>
      <c r="J55" s="332"/>
      <c r="K55" s="343"/>
      <c r="L55" s="54"/>
      <c r="M55" s="54"/>
    </row>
    <row r="56" spans="1:13" ht="14.25" customHeight="1">
      <c r="A56" s="319"/>
      <c r="B56" s="313"/>
      <c r="C56" s="314"/>
      <c r="D56" s="39" t="s">
        <v>148</v>
      </c>
      <c r="E56" s="401"/>
      <c r="F56" s="186"/>
      <c r="G56" s="188"/>
      <c r="H56" s="184"/>
      <c r="I56" s="331"/>
      <c r="J56" s="236"/>
      <c r="K56" s="249"/>
      <c r="L56" s="55"/>
      <c r="M56" s="55"/>
    </row>
    <row r="57" spans="1:13" ht="17.25" customHeight="1">
      <c r="A57" s="59" t="s">
        <v>164</v>
      </c>
      <c r="B57" s="321" t="s">
        <v>165</v>
      </c>
      <c r="C57" s="322"/>
      <c r="D57" s="81" t="s">
        <v>25</v>
      </c>
      <c r="E57" s="56">
        <v>0.3</v>
      </c>
      <c r="F57" s="57" t="s">
        <v>3</v>
      </c>
      <c r="G57" s="58">
        <v>0.6</v>
      </c>
      <c r="H57" s="93">
        <v>750</v>
      </c>
      <c r="I57" s="38">
        <f>H57*E57</f>
        <v>225</v>
      </c>
      <c r="J57" s="23" t="s">
        <v>3</v>
      </c>
      <c r="K57" s="24">
        <f>H57*G57</f>
        <v>450</v>
      </c>
      <c r="L57" s="55"/>
      <c r="M57" s="55"/>
    </row>
    <row r="58" spans="1:13" ht="16.5" customHeight="1">
      <c r="A58" s="36" t="s">
        <v>112</v>
      </c>
      <c r="B58" s="308" t="s">
        <v>121</v>
      </c>
      <c r="C58" s="309"/>
      <c r="D58" s="53" t="s">
        <v>81</v>
      </c>
      <c r="E58" s="50">
        <v>1</v>
      </c>
      <c r="F58" s="51" t="s">
        <v>3</v>
      </c>
      <c r="G58" s="52">
        <v>1.5</v>
      </c>
      <c r="H58" s="136">
        <v>300</v>
      </c>
      <c r="I58" s="98">
        <f>H58*E58</f>
        <v>300</v>
      </c>
      <c r="J58" s="97" t="s">
        <v>3</v>
      </c>
      <c r="K58" s="96">
        <f>H58*G58</f>
        <v>450</v>
      </c>
      <c r="L58" s="55"/>
      <c r="M58" s="55"/>
    </row>
    <row r="59" spans="1:13" ht="16.5" customHeight="1">
      <c r="A59" s="127" t="s">
        <v>197</v>
      </c>
      <c r="B59" s="308" t="s">
        <v>121</v>
      </c>
      <c r="C59" s="309"/>
      <c r="D59" s="128" t="s">
        <v>81</v>
      </c>
      <c r="E59" s="121">
        <v>1</v>
      </c>
      <c r="F59" s="122" t="s">
        <v>3</v>
      </c>
      <c r="G59" s="123">
        <v>1.5</v>
      </c>
      <c r="H59" s="136">
        <v>350</v>
      </c>
      <c r="I59" s="124">
        <f>H59*E59</f>
        <v>350</v>
      </c>
      <c r="J59" s="125" t="s">
        <v>3</v>
      </c>
      <c r="K59" s="126">
        <f>H59*G59</f>
        <v>525</v>
      </c>
      <c r="L59" s="55"/>
      <c r="M59" s="55"/>
    </row>
    <row r="60" spans="1:13" ht="16.5" customHeight="1">
      <c r="A60" s="316" t="s">
        <v>113</v>
      </c>
      <c r="B60" s="308" t="s">
        <v>122</v>
      </c>
      <c r="C60" s="309"/>
      <c r="D60" s="53" t="s">
        <v>81</v>
      </c>
      <c r="E60" s="166">
        <v>1</v>
      </c>
      <c r="F60" s="185" t="s">
        <v>3</v>
      </c>
      <c r="G60" s="187">
        <v>1.5</v>
      </c>
      <c r="H60" s="93">
        <v>350</v>
      </c>
      <c r="I60" s="38">
        <f>H60*E60</f>
        <v>350</v>
      </c>
      <c r="J60" s="23" t="s">
        <v>3</v>
      </c>
      <c r="K60" s="24">
        <f>H60*G60</f>
        <v>525</v>
      </c>
      <c r="L60" s="55"/>
      <c r="M60" s="55"/>
    </row>
    <row r="61" spans="1:13" ht="16.5" customHeight="1" thickBot="1">
      <c r="A61" s="317"/>
      <c r="B61" s="313"/>
      <c r="C61" s="314"/>
      <c r="D61" s="80" t="s">
        <v>111</v>
      </c>
      <c r="E61" s="167"/>
      <c r="F61" s="186"/>
      <c r="G61" s="188"/>
      <c r="H61" s="140">
        <v>360</v>
      </c>
      <c r="I61" s="49">
        <f>H61*E60</f>
        <v>360</v>
      </c>
      <c r="J61" s="77"/>
      <c r="K61" s="48">
        <f>H61*G60</f>
        <v>540</v>
      </c>
      <c r="L61" s="55"/>
      <c r="M61" s="55"/>
    </row>
    <row r="62" spans="1:13" ht="24" customHeight="1" thickBot="1" thickTop="1">
      <c r="A62" s="381" t="s">
        <v>115</v>
      </c>
      <c r="B62" s="382"/>
      <c r="C62" s="382"/>
      <c r="D62" s="382"/>
      <c r="E62" s="382"/>
      <c r="F62" s="382"/>
      <c r="G62" s="382"/>
      <c r="H62" s="382"/>
      <c r="I62" s="382"/>
      <c r="J62" s="382"/>
      <c r="K62" s="383"/>
      <c r="L62" s="55"/>
      <c r="M62" s="55"/>
    </row>
    <row r="63" spans="1:13" ht="20.25" customHeight="1" thickBot="1" thickTop="1">
      <c r="A63" s="289" t="s">
        <v>119</v>
      </c>
      <c r="B63" s="290"/>
      <c r="C63" s="290"/>
      <c r="D63" s="290"/>
      <c r="E63" s="290"/>
      <c r="F63" s="290"/>
      <c r="G63" s="291"/>
      <c r="H63" s="94">
        <v>8500</v>
      </c>
      <c r="I63" s="327"/>
      <c r="J63" s="327"/>
      <c r="K63" s="328"/>
      <c r="L63" s="55"/>
      <c r="M63" s="55"/>
    </row>
    <row r="64" spans="1:13" ht="18.75" customHeight="1" thickBot="1" thickTop="1">
      <c r="A64" s="289" t="s">
        <v>116</v>
      </c>
      <c r="B64" s="290"/>
      <c r="C64" s="290"/>
      <c r="D64" s="290"/>
      <c r="E64" s="290"/>
      <c r="F64" s="290"/>
      <c r="G64" s="291"/>
      <c r="H64" s="94">
        <v>30000</v>
      </c>
      <c r="I64" s="327"/>
      <c r="J64" s="327"/>
      <c r="K64" s="328"/>
      <c r="L64" s="55"/>
      <c r="M64" s="55"/>
    </row>
    <row r="65" spans="1:13" ht="19.5" customHeight="1" thickBot="1" thickTop="1">
      <c r="A65" s="289" t="s">
        <v>131</v>
      </c>
      <c r="B65" s="290"/>
      <c r="C65" s="290"/>
      <c r="D65" s="290"/>
      <c r="E65" s="290"/>
      <c r="F65" s="290"/>
      <c r="G65" s="291"/>
      <c r="H65" s="94">
        <v>13000</v>
      </c>
      <c r="I65" s="327"/>
      <c r="J65" s="327"/>
      <c r="K65" s="328"/>
      <c r="L65" s="55"/>
      <c r="M65" s="55"/>
    </row>
    <row r="66" spans="1:13" ht="19.5" customHeight="1" thickBot="1" thickTop="1">
      <c r="A66" s="289" t="s">
        <v>167</v>
      </c>
      <c r="B66" s="290"/>
      <c r="C66" s="290"/>
      <c r="D66" s="290"/>
      <c r="E66" s="290"/>
      <c r="F66" s="290"/>
      <c r="G66" s="291"/>
      <c r="H66" s="94">
        <v>300</v>
      </c>
      <c r="I66" s="327"/>
      <c r="J66" s="327"/>
      <c r="K66" s="328"/>
      <c r="L66" s="55"/>
      <c r="M66" s="55"/>
    </row>
    <row r="67" spans="1:12" ht="18.75" customHeight="1" thickBot="1" thickTop="1">
      <c r="A67" s="289" t="s">
        <v>188</v>
      </c>
      <c r="B67" s="290"/>
      <c r="C67" s="290"/>
      <c r="D67" s="290"/>
      <c r="E67" s="290"/>
      <c r="F67" s="290"/>
      <c r="G67" s="291"/>
      <c r="H67" s="94">
        <v>1000</v>
      </c>
      <c r="I67" s="327"/>
      <c r="J67" s="327"/>
      <c r="K67" s="328"/>
      <c r="L67" s="55"/>
    </row>
    <row r="68" spans="1:11" ht="24" customHeight="1" thickBot="1" thickTop="1">
      <c r="A68" s="386" t="s">
        <v>78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8"/>
    </row>
    <row r="69" spans="1:11" ht="16.5" customHeight="1" thickTop="1">
      <c r="A69" s="329" t="s">
        <v>173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</row>
    <row r="70" spans="1:11" ht="16.5" customHeight="1">
      <c r="A70" s="32" t="s">
        <v>184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</row>
    <row r="71" spans="1:8" ht="18" customHeight="1">
      <c r="A71" s="32" t="s">
        <v>182</v>
      </c>
      <c r="B71" s="32"/>
      <c r="C71" s="32"/>
      <c r="D71" s="32"/>
      <c r="E71" s="32"/>
      <c r="F71" s="32"/>
      <c r="G71" s="32"/>
      <c r="H71" s="32"/>
    </row>
    <row r="72" spans="1:8" ht="18" customHeight="1">
      <c r="A72" s="32" t="s">
        <v>181</v>
      </c>
      <c r="B72" s="32"/>
      <c r="C72" s="32"/>
      <c r="D72" s="32"/>
      <c r="E72" s="32"/>
      <c r="F72" s="32"/>
      <c r="G72" s="32"/>
      <c r="H72" s="32"/>
    </row>
    <row r="73" spans="1:11" ht="18" customHeight="1">
      <c r="A73" s="32" t="s">
        <v>183</v>
      </c>
      <c r="B73" s="32"/>
      <c r="C73" s="32"/>
      <c r="D73" s="32"/>
      <c r="E73" s="32"/>
      <c r="F73" s="32"/>
      <c r="G73" s="32"/>
      <c r="H73" s="384"/>
      <c r="I73" s="384"/>
      <c r="J73" s="384"/>
      <c r="K73" s="384"/>
    </row>
    <row r="74" spans="9:11" ht="9.75" customHeight="1">
      <c r="I74" s="70"/>
      <c r="J74" s="70"/>
      <c r="K74" s="70"/>
    </row>
    <row r="75" spans="1:11" ht="21.75" customHeight="1">
      <c r="A75" s="9" t="s">
        <v>36</v>
      </c>
      <c r="B75" s="385" t="s">
        <v>190</v>
      </c>
      <c r="C75" s="385"/>
      <c r="D75" s="385"/>
      <c r="E75" s="385"/>
      <c r="F75" s="385"/>
      <c r="G75" s="385"/>
      <c r="H75" s="385"/>
      <c r="I75" s="385"/>
      <c r="J75" s="385"/>
      <c r="K75" s="385"/>
    </row>
    <row r="76" spans="1:11" ht="26.25" customHeight="1">
      <c r="A76" s="71"/>
      <c r="B76" s="385"/>
      <c r="C76" s="385"/>
      <c r="D76" s="385"/>
      <c r="E76" s="385"/>
      <c r="F76" s="385"/>
      <c r="G76" s="385"/>
      <c r="H76" s="385"/>
      <c r="I76" s="385"/>
      <c r="J76" s="385"/>
      <c r="K76" s="385"/>
    </row>
    <row r="77" spans="1:11" ht="16.5" customHeight="1">
      <c r="A77" s="9" t="s">
        <v>57</v>
      </c>
      <c r="B77" s="375" t="s">
        <v>83</v>
      </c>
      <c r="C77" s="375"/>
      <c r="D77" s="375"/>
      <c r="E77" s="375"/>
      <c r="F77" s="375"/>
      <c r="G77" s="375"/>
      <c r="H77" s="375"/>
      <c r="I77" s="375"/>
      <c r="J77" s="375"/>
      <c r="K77" s="375"/>
    </row>
    <row r="78" spans="2:11" ht="24" customHeight="1">
      <c r="B78" s="375"/>
      <c r="C78" s="375"/>
      <c r="D78" s="375"/>
      <c r="E78" s="375"/>
      <c r="F78" s="375"/>
      <c r="G78" s="375"/>
      <c r="H78" s="375"/>
      <c r="I78" s="375"/>
      <c r="J78" s="375"/>
      <c r="K78" s="375"/>
    </row>
    <row r="79" spans="2:11" ht="12" customHeight="1">
      <c r="B79" s="375"/>
      <c r="C79" s="375"/>
      <c r="D79" s="375"/>
      <c r="E79" s="375"/>
      <c r="F79" s="375"/>
      <c r="G79" s="375"/>
      <c r="H79" s="375"/>
      <c r="I79" s="375"/>
      <c r="J79" s="375"/>
      <c r="K79" s="375"/>
    </row>
    <row r="80" ht="6" customHeight="1" hidden="1" thickTop="1"/>
    <row r="81" ht="32.25" customHeight="1"/>
    <row r="82" ht="39.75" customHeight="1"/>
    <row r="83" ht="17.25" customHeight="1"/>
    <row r="84" ht="13.5" customHeight="1"/>
    <row r="85" ht="18" customHeight="1"/>
    <row r="87" ht="12.75" hidden="1"/>
    <row r="88" ht="12.75" hidden="1"/>
  </sheetData>
  <sheetProtection/>
  <mergeCells count="224">
    <mergeCell ref="A17:A18"/>
    <mergeCell ref="H17:H18"/>
    <mergeCell ref="I17:I18"/>
    <mergeCell ref="K17:K18"/>
    <mergeCell ref="J17:J18"/>
    <mergeCell ref="E17:E18"/>
    <mergeCell ref="G17:G18"/>
    <mergeCell ref="F17:F18"/>
    <mergeCell ref="B17:B18"/>
    <mergeCell ref="C17:C18"/>
    <mergeCell ref="D17:D18"/>
    <mergeCell ref="A45:K45"/>
    <mergeCell ref="I46:K46"/>
    <mergeCell ref="D43:D44"/>
    <mergeCell ref="B59:C59"/>
    <mergeCell ref="A7:A8"/>
    <mergeCell ref="B7:B8"/>
    <mergeCell ref="A13:A14"/>
    <mergeCell ref="C7:C8"/>
    <mergeCell ref="C15:C16"/>
    <mergeCell ref="B25:B26"/>
    <mergeCell ref="B9:B10"/>
    <mergeCell ref="C9:C10"/>
    <mergeCell ref="A9:A10"/>
    <mergeCell ref="A25:A26"/>
    <mergeCell ref="J33:J34"/>
    <mergeCell ref="J38:J39"/>
    <mergeCell ref="I35:K36"/>
    <mergeCell ref="I33:I34"/>
    <mergeCell ref="A37:K37"/>
    <mergeCell ref="B35:B36"/>
    <mergeCell ref="C35:C36"/>
    <mergeCell ref="D33:D34"/>
    <mergeCell ref="B33:B34"/>
    <mergeCell ref="C33:C34"/>
    <mergeCell ref="D38:D39"/>
    <mergeCell ref="H33:H34"/>
    <mergeCell ref="H38:H39"/>
    <mergeCell ref="F33:F34"/>
    <mergeCell ref="E35:G36"/>
    <mergeCell ref="E38:G39"/>
    <mergeCell ref="E33:E34"/>
    <mergeCell ref="G33:G34"/>
    <mergeCell ref="A38:A39"/>
    <mergeCell ref="C38:C39"/>
    <mergeCell ref="A35:A36"/>
    <mergeCell ref="K38:K39"/>
    <mergeCell ref="I38:I39"/>
    <mergeCell ref="B38:B39"/>
    <mergeCell ref="I1:K1"/>
    <mergeCell ref="A2:K2"/>
    <mergeCell ref="E1:G1"/>
    <mergeCell ref="A15:A16"/>
    <mergeCell ref="B15:B16"/>
    <mergeCell ref="B13:B14"/>
    <mergeCell ref="H7:H8"/>
    <mergeCell ref="E7:E8"/>
    <mergeCell ref="F7:F8"/>
    <mergeCell ref="I7:I8"/>
    <mergeCell ref="D9:D10"/>
    <mergeCell ref="C13:C14"/>
    <mergeCell ref="K11:K12"/>
    <mergeCell ref="A11:A12"/>
    <mergeCell ref="B11:B12"/>
    <mergeCell ref="C11:C12"/>
    <mergeCell ref="D11:D12"/>
    <mergeCell ref="H11:H12"/>
    <mergeCell ref="I11:I12"/>
    <mergeCell ref="J11:J12"/>
    <mergeCell ref="F11:F12"/>
    <mergeCell ref="I13:I14"/>
    <mergeCell ref="I15:I16"/>
    <mergeCell ref="K9:K10"/>
    <mergeCell ref="B77:K79"/>
    <mergeCell ref="E47:F47"/>
    <mergeCell ref="I47:K47"/>
    <mergeCell ref="A62:K62"/>
    <mergeCell ref="H73:K73"/>
    <mergeCell ref="B75:K76"/>
    <mergeCell ref="A68:K68"/>
    <mergeCell ref="A63:G63"/>
    <mergeCell ref="I51:K51"/>
    <mergeCell ref="E49:E50"/>
    <mergeCell ref="B53:C53"/>
    <mergeCell ref="B52:C52"/>
    <mergeCell ref="E51:G51"/>
    <mergeCell ref="B51:C51"/>
    <mergeCell ref="B47:C47"/>
    <mergeCell ref="B54:C56"/>
    <mergeCell ref="I63:K63"/>
    <mergeCell ref="E54:E56"/>
    <mergeCell ref="F54:F56"/>
    <mergeCell ref="G54:G56"/>
    <mergeCell ref="I54:I56"/>
    <mergeCell ref="K54:K56"/>
    <mergeCell ref="A48:K48"/>
    <mergeCell ref="A67:G67"/>
    <mergeCell ref="D7:D8"/>
    <mergeCell ref="G7:G8"/>
    <mergeCell ref="I9:I10"/>
    <mergeCell ref="J9:J10"/>
    <mergeCell ref="J7:J8"/>
    <mergeCell ref="K7:K8"/>
    <mergeCell ref="H9:H10"/>
    <mergeCell ref="E9:E10"/>
    <mergeCell ref="F9:F10"/>
    <mergeCell ref="G9:G10"/>
    <mergeCell ref="E13:E14"/>
    <mergeCell ref="F19:F20"/>
    <mergeCell ref="G19:G20"/>
    <mergeCell ref="F15:F16"/>
    <mergeCell ref="G15:G16"/>
    <mergeCell ref="E15:E16"/>
    <mergeCell ref="G11:G12"/>
    <mergeCell ref="E11:E12"/>
    <mergeCell ref="A21:K21"/>
    <mergeCell ref="H13:H14"/>
    <mergeCell ref="A19:A20"/>
    <mergeCell ref="D19:D20"/>
    <mergeCell ref="E19:E20"/>
    <mergeCell ref="C19:C20"/>
    <mergeCell ref="B19:B20"/>
    <mergeCell ref="G13:G14"/>
    <mergeCell ref="F13:F14"/>
    <mergeCell ref="D15:D16"/>
    <mergeCell ref="D13:D14"/>
    <mergeCell ref="H15:H16"/>
    <mergeCell ref="H19:H20"/>
    <mergeCell ref="K19:K20"/>
    <mergeCell ref="J19:J20"/>
    <mergeCell ref="K13:K14"/>
    <mergeCell ref="B29:B30"/>
    <mergeCell ref="C29:C30"/>
    <mergeCell ref="A27:A28"/>
    <mergeCell ref="D29:D30"/>
    <mergeCell ref="D31:D32"/>
    <mergeCell ref="B27:B28"/>
    <mergeCell ref="K15:K16"/>
    <mergeCell ref="I19:I20"/>
    <mergeCell ref="H25:H26"/>
    <mergeCell ref="E25:G26"/>
    <mergeCell ref="K29:K30"/>
    <mergeCell ref="E31:E32"/>
    <mergeCell ref="C27:C28"/>
    <mergeCell ref="D27:D28"/>
    <mergeCell ref="H29:H30"/>
    <mergeCell ref="J29:J30"/>
    <mergeCell ref="E27:G28"/>
    <mergeCell ref="I29:I30"/>
    <mergeCell ref="G29:G30"/>
    <mergeCell ref="D25:D26"/>
    <mergeCell ref="E29:E30"/>
    <mergeCell ref="J13:J14"/>
    <mergeCell ref="J15:J16"/>
    <mergeCell ref="A43:A44"/>
    <mergeCell ref="B43:B44"/>
    <mergeCell ref="C43:C44"/>
    <mergeCell ref="A42:K42"/>
    <mergeCell ref="H31:H32"/>
    <mergeCell ref="K31:K32"/>
    <mergeCell ref="G43:G44"/>
    <mergeCell ref="A33:A34"/>
    <mergeCell ref="K33:K34"/>
    <mergeCell ref="I31:I32"/>
    <mergeCell ref="F31:F32"/>
    <mergeCell ref="A31:A32"/>
    <mergeCell ref="C31:C32"/>
    <mergeCell ref="G31:G32"/>
    <mergeCell ref="K43:K44"/>
    <mergeCell ref="H43:H44"/>
    <mergeCell ref="C25:C26"/>
    <mergeCell ref="E43:E44"/>
    <mergeCell ref="I25:K26"/>
    <mergeCell ref="F29:F30"/>
    <mergeCell ref="B31:B32"/>
    <mergeCell ref="A29:A30"/>
    <mergeCell ref="A66:G66"/>
    <mergeCell ref="I66:K66"/>
    <mergeCell ref="A69:K69"/>
    <mergeCell ref="F22:F23"/>
    <mergeCell ref="G22:G23"/>
    <mergeCell ref="I27:K28"/>
    <mergeCell ref="H54:H56"/>
    <mergeCell ref="I65:K65"/>
    <mergeCell ref="I67:K67"/>
    <mergeCell ref="I22:I23"/>
    <mergeCell ref="J22:J23"/>
    <mergeCell ref="K22:K23"/>
    <mergeCell ref="A22:A23"/>
    <mergeCell ref="B22:B23"/>
    <mergeCell ref="C22:C23"/>
    <mergeCell ref="D22:D23"/>
    <mergeCell ref="E22:E23"/>
    <mergeCell ref="J54:J56"/>
    <mergeCell ref="I64:K64"/>
    <mergeCell ref="H22:H23"/>
    <mergeCell ref="H27:H28"/>
    <mergeCell ref="J31:J32"/>
    <mergeCell ref="I43:I44"/>
    <mergeCell ref="J43:J44"/>
    <mergeCell ref="A65:G65"/>
    <mergeCell ref="A64:G64"/>
    <mergeCell ref="A40:A41"/>
    <mergeCell ref="B40:B41"/>
    <mergeCell ref="C40:C41"/>
    <mergeCell ref="D40:D41"/>
    <mergeCell ref="H40:H41"/>
    <mergeCell ref="I40:K40"/>
    <mergeCell ref="E40:G40"/>
    <mergeCell ref="E41:G41"/>
    <mergeCell ref="B58:C58"/>
    <mergeCell ref="F43:F44"/>
    <mergeCell ref="B49:C50"/>
    <mergeCell ref="G49:G50"/>
    <mergeCell ref="B60:C61"/>
    <mergeCell ref="E60:E61"/>
    <mergeCell ref="F60:F61"/>
    <mergeCell ref="G60:G61"/>
    <mergeCell ref="A60:A61"/>
    <mergeCell ref="A54:A56"/>
    <mergeCell ref="F49:F50"/>
    <mergeCell ref="B57:C57"/>
    <mergeCell ref="E46:F46"/>
    <mergeCell ref="B46:C4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"Альфа-Газ"</dc:creator>
  <cp:keywords/>
  <dc:description/>
  <cp:lastModifiedBy>Альбина С. Васильева</cp:lastModifiedBy>
  <cp:lastPrinted>2012-02-20T11:48:06Z</cp:lastPrinted>
  <dcterms:created xsi:type="dcterms:W3CDTF">2002-11-21T06:43:13Z</dcterms:created>
  <dcterms:modified xsi:type="dcterms:W3CDTF">2012-02-20T11:48:49Z</dcterms:modified>
  <cp:category/>
  <cp:version/>
  <cp:contentType/>
  <cp:contentStatus/>
</cp:coreProperties>
</file>