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760" activeTab="0"/>
  </bookViews>
  <sheets>
    <sheet name="Инструкции" sheetId="1" r:id="rId1"/>
    <sheet name="Расчет" sheetId="2" r:id="rId2"/>
    <sheet name="Лист3" sheetId="3" r:id="rId3"/>
  </sheets>
  <definedNames/>
  <calcPr fullCalcOnLoad="1" fullPrecision="0"/>
</workbook>
</file>

<file path=xl/sharedStrings.xml><?xml version="1.0" encoding="utf-8"?>
<sst xmlns="http://schemas.openxmlformats.org/spreadsheetml/2006/main" count="42" uniqueCount="37">
  <si>
    <t>Стоимость 1 свиноместа для холостых,</t>
  </si>
  <si>
    <t>Структура стада</t>
  </si>
  <si>
    <t>Хряки</t>
  </si>
  <si>
    <t>свиноматки основные</t>
  </si>
  <si>
    <t xml:space="preserve">свиноматки проверяемые </t>
  </si>
  <si>
    <t>поросята на доращивании</t>
  </si>
  <si>
    <t>свиньи на откорме</t>
  </si>
  <si>
    <t>Итого</t>
  </si>
  <si>
    <t>поросята сосуны</t>
  </si>
  <si>
    <t>КОЛИЧЕСТВО ОСНОВНЫХ СВИНОМАТОК</t>
  </si>
  <si>
    <t>Стоимость 1 свиноместа в маточнике, т. руб</t>
  </si>
  <si>
    <t>супоросных свиноматок и хряков, т. руб</t>
  </si>
  <si>
    <t>Стоимость 1 клетки на откорме, т.руб</t>
  </si>
  <si>
    <t>в том числе</t>
  </si>
  <si>
    <t>свиноматок в маточнике</t>
  </si>
  <si>
    <t>свиноматок в помещении</t>
  </si>
  <si>
    <t>для холосто-супоросных маток</t>
  </si>
  <si>
    <t>Исходные данные</t>
  </si>
  <si>
    <t>Свинарник-маточник</t>
  </si>
  <si>
    <t>Свинарник для холосто-супоросных маток с хряками</t>
  </si>
  <si>
    <t>Свинарник для доращивания</t>
  </si>
  <si>
    <t>Свинарник-откормочник</t>
  </si>
  <si>
    <t>Стоимость реконструкции производственных помещений, т. руб</t>
  </si>
  <si>
    <t>Стоимость 1свиноместа на доращивании, т. руб.</t>
  </si>
  <si>
    <t>Общая стоимость реконструкции</t>
  </si>
  <si>
    <t xml:space="preserve">На листе расчет заданы таблицы по расчету стоимости реконструкции </t>
  </si>
  <si>
    <t>помещений свинофермы, исходя из количества основных свиноматок.</t>
  </si>
  <si>
    <t>Для того, чтобы узнать стоимость инвестиций на реконструкцию необходимо</t>
  </si>
  <si>
    <t xml:space="preserve">задать в графе "Количество основных свиноматок" планируемое количество </t>
  </si>
  <si>
    <t>основных свиноматок и программа расчитает количество необходимых инвестиций</t>
  </si>
  <si>
    <t xml:space="preserve">Инструкции по использованию таблиц расчета суммы </t>
  </si>
  <si>
    <t>инвестиций для реконструкции свинофермы.</t>
  </si>
  <si>
    <t>в таблице "Стоимость реконструкции производственных помещений, т. руб"</t>
  </si>
  <si>
    <t>Предложение по реконструкции свиноферм и комплексов по новым технологиям</t>
  </si>
  <si>
    <t>Импортное</t>
  </si>
  <si>
    <t>оборудование</t>
  </si>
  <si>
    <t>Российское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</si>
</sst>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"/>
    <numFmt numFmtId="166" formatCode="0.0"/>
    <numFmt numFmtId="167" formatCode="0.0000"/>
  </numFmts>
  <fonts count="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6"/>
      <name val="Arial Cyr"/>
      <family val="0"/>
    </font>
    <font>
      <sz val="10"/>
      <color indexed="12"/>
      <name val="Arial Cyr"/>
      <family val="0"/>
    </font>
    <font>
      <b/>
      <sz val="14"/>
      <color indexed="12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2" fillId="0" borderId="8" xfId="0" applyFont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indent="3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164" fontId="0" fillId="3" borderId="2" xfId="0" applyNumberFormat="1" applyFill="1" applyBorder="1" applyAlignment="1" applyProtection="1">
      <alignment/>
      <protection hidden="1"/>
    </xf>
    <xf numFmtId="1" fontId="0" fillId="4" borderId="2" xfId="0" applyNumberFormat="1" applyFill="1" applyBorder="1" applyAlignment="1" applyProtection="1">
      <alignment/>
      <protection hidden="1"/>
    </xf>
    <xf numFmtId="0" fontId="0" fillId="4" borderId="2" xfId="0" applyFill="1" applyBorder="1" applyAlignment="1" applyProtection="1">
      <alignment/>
      <protection hidden="1"/>
    </xf>
    <xf numFmtId="164" fontId="0" fillId="3" borderId="2" xfId="0" applyNumberFormat="1" applyFill="1" applyBorder="1" applyAlignment="1" applyProtection="1">
      <alignment/>
      <protection hidden="1"/>
    </xf>
    <xf numFmtId="164" fontId="0" fillId="2" borderId="2" xfId="0" applyNumberFormat="1" applyFill="1" applyBorder="1" applyAlignment="1" applyProtection="1">
      <alignment/>
      <protection hidden="1"/>
    </xf>
    <xf numFmtId="1" fontId="0" fillId="2" borderId="2" xfId="0" applyNumberFormat="1" applyFill="1" applyBorder="1" applyAlignment="1" applyProtection="1">
      <alignment/>
      <protection hidden="1"/>
    </xf>
    <xf numFmtId="0" fontId="0" fillId="4" borderId="11" xfId="0" applyFill="1" applyBorder="1" applyAlignment="1" applyProtection="1">
      <alignment/>
      <protection hidden="1"/>
    </xf>
    <xf numFmtId="1" fontId="0" fillId="4" borderId="14" xfId="0" applyNumberFormat="1" applyFill="1" applyBorder="1" applyAlignment="1" applyProtection="1">
      <alignment/>
      <protection hidden="1"/>
    </xf>
    <xf numFmtId="166" fontId="0" fillId="4" borderId="2" xfId="0" applyNumberFormat="1" applyFill="1" applyBorder="1" applyAlignment="1" applyProtection="1">
      <alignment/>
      <protection hidden="1"/>
    </xf>
    <xf numFmtId="0" fontId="3" fillId="4" borderId="2" xfId="0" applyFont="1" applyFill="1" applyBorder="1" applyAlignment="1" applyProtection="1">
      <alignment/>
      <protection hidden="1"/>
    </xf>
    <xf numFmtId="0" fontId="6" fillId="3" borderId="2" xfId="0" applyFont="1" applyFill="1" applyBorder="1" applyAlignment="1" applyProtection="1">
      <alignment/>
      <protection locked="0"/>
    </xf>
    <xf numFmtId="166" fontId="6" fillId="3" borderId="10" xfId="0" applyNumberFormat="1" applyFont="1" applyFill="1" applyBorder="1" applyAlignment="1" applyProtection="1">
      <alignment/>
      <protection locked="0"/>
    </xf>
    <xf numFmtId="0" fontId="6" fillId="3" borderId="11" xfId="0" applyFont="1" applyFill="1" applyBorder="1" applyAlignment="1" applyProtection="1">
      <alignment/>
      <protection locked="0"/>
    </xf>
    <xf numFmtId="0" fontId="6" fillId="3" borderId="14" xfId="0" applyFont="1" applyFill="1" applyBorder="1" applyAlignment="1" applyProtection="1">
      <alignment/>
      <protection locked="0"/>
    </xf>
    <xf numFmtId="0" fontId="6" fillId="3" borderId="3" xfId="0" applyFont="1" applyFill="1" applyBorder="1" applyAlignment="1" applyProtection="1">
      <alignment/>
      <protection locked="0"/>
    </xf>
    <xf numFmtId="0" fontId="6" fillId="3" borderId="6" xfId="0" applyFont="1" applyFill="1" applyBorder="1" applyAlignment="1" applyProtection="1">
      <alignment/>
      <protection locked="0"/>
    </xf>
    <xf numFmtId="0" fontId="7" fillId="3" borderId="2" xfId="0" applyFont="1" applyFill="1" applyBorder="1" applyAlignment="1" applyProtection="1">
      <alignment/>
      <protection locked="0"/>
    </xf>
    <xf numFmtId="166" fontId="6" fillId="3" borderId="11" xfId="0" applyNumberFormat="1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tabSelected="1" workbookViewId="0" topLeftCell="A1">
      <selection activeCell="D25" sqref="D25"/>
    </sheetView>
  </sheetViews>
  <sheetFormatPr defaultColWidth="9.00390625" defaultRowHeight="12.75"/>
  <cols>
    <col min="4" max="4" width="15.875" style="0" customWidth="1"/>
    <col min="11" max="11" width="10.00390625" style="0" customWidth="1"/>
  </cols>
  <sheetData>
    <row r="2" ht="20.25">
      <c r="D2" s="22" t="s">
        <v>30</v>
      </c>
    </row>
    <row r="3" ht="20.25">
      <c r="D3" s="23" t="s">
        <v>31</v>
      </c>
    </row>
    <row r="7" ht="24.75" customHeight="1">
      <c r="B7" s="21" t="s">
        <v>25</v>
      </c>
    </row>
    <row r="8" ht="24.75" customHeight="1">
      <c r="B8" s="20" t="s">
        <v>26</v>
      </c>
    </row>
    <row r="9" ht="24.75" customHeight="1">
      <c r="B9" s="21" t="s">
        <v>27</v>
      </c>
    </row>
    <row r="10" ht="24.75" customHeight="1">
      <c r="B10" s="20" t="s">
        <v>28</v>
      </c>
    </row>
    <row r="11" ht="24.75" customHeight="1">
      <c r="B11" s="20" t="s">
        <v>29</v>
      </c>
    </row>
    <row r="12" ht="24.75" customHeight="1">
      <c r="B12" s="20" t="s">
        <v>32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showGridLines="0" workbookViewId="0" topLeftCell="A1">
      <selection activeCell="L25" sqref="L25"/>
    </sheetView>
  </sheetViews>
  <sheetFormatPr defaultColWidth="9.00390625" defaultRowHeight="12.75"/>
  <cols>
    <col min="3" max="3" width="15.25390625" style="0" customWidth="1"/>
    <col min="4" max="4" width="9.00390625" style="0" customWidth="1"/>
    <col min="5" max="6" width="14.00390625" style="0" customWidth="1"/>
    <col min="13" max="13" width="14.25390625" style="0" customWidth="1"/>
    <col min="14" max="14" width="14.375" style="0" customWidth="1"/>
  </cols>
  <sheetData>
    <row r="1" ht="20.25">
      <c r="B1" s="46" t="s">
        <v>33</v>
      </c>
    </row>
    <row r="4" ht="12.75">
      <c r="A4" s="12" t="s">
        <v>17</v>
      </c>
    </row>
    <row r="6" spans="1:6" ht="12.75">
      <c r="A6" s="3"/>
      <c r="B6" s="4"/>
      <c r="C6" s="4"/>
      <c r="D6" s="5"/>
      <c r="E6" s="47" t="s">
        <v>34</v>
      </c>
      <c r="F6" s="47" t="s">
        <v>36</v>
      </c>
    </row>
    <row r="7" spans="1:13" ht="18">
      <c r="A7" s="6"/>
      <c r="B7" s="1"/>
      <c r="C7" s="1"/>
      <c r="D7" s="7"/>
      <c r="E7" s="48" t="s">
        <v>35</v>
      </c>
      <c r="F7" s="48" t="s">
        <v>35</v>
      </c>
      <c r="H7" s="13" t="s">
        <v>9</v>
      </c>
      <c r="I7" s="9"/>
      <c r="J7" s="9"/>
      <c r="K7" s="9"/>
      <c r="L7" s="10"/>
      <c r="M7" s="44">
        <v>100</v>
      </c>
    </row>
    <row r="8" spans="1:6" ht="12.75">
      <c r="A8" s="2" t="s">
        <v>10</v>
      </c>
      <c r="B8" s="2"/>
      <c r="C8" s="2"/>
      <c r="D8" s="2"/>
      <c r="E8" s="38">
        <v>49.7</v>
      </c>
      <c r="F8" s="38">
        <v>20.1</v>
      </c>
    </row>
    <row r="9" spans="1:6" ht="12.75">
      <c r="A9" s="24" t="s">
        <v>23</v>
      </c>
      <c r="B9" s="24"/>
      <c r="C9" s="24"/>
      <c r="D9" s="24"/>
      <c r="E9" s="38">
        <v>2.6</v>
      </c>
      <c r="F9" s="38">
        <v>1.3</v>
      </c>
    </row>
    <row r="10" spans="1:6" ht="12.75">
      <c r="A10" s="8" t="s">
        <v>12</v>
      </c>
      <c r="B10" s="9"/>
      <c r="C10" s="9"/>
      <c r="D10" s="10"/>
      <c r="E10" s="39">
        <v>2.2</v>
      </c>
      <c r="F10" s="45">
        <v>1</v>
      </c>
    </row>
    <row r="11" spans="1:6" ht="12.75">
      <c r="A11" s="25" t="s">
        <v>0</v>
      </c>
      <c r="B11" s="26"/>
      <c r="C11" s="26"/>
      <c r="D11" s="27"/>
      <c r="E11" s="42"/>
      <c r="F11" s="40"/>
    </row>
    <row r="12" spans="1:6" ht="12.75">
      <c r="A12" s="6" t="s">
        <v>11</v>
      </c>
      <c r="B12" s="1"/>
      <c r="C12" s="1"/>
      <c r="D12" s="7"/>
      <c r="E12" s="43">
        <v>33.8</v>
      </c>
      <c r="F12" s="41">
        <v>14.8</v>
      </c>
    </row>
    <row r="14" ht="12.75">
      <c r="H14" s="11" t="s">
        <v>22</v>
      </c>
    </row>
    <row r="15" ht="12.75">
      <c r="A15" s="12" t="s">
        <v>1</v>
      </c>
    </row>
    <row r="16" spans="8:14" ht="12.75">
      <c r="H16" s="3"/>
      <c r="I16" s="4"/>
      <c r="J16" s="4"/>
      <c r="K16" s="4"/>
      <c r="L16" s="5"/>
      <c r="M16" s="47" t="s">
        <v>34</v>
      </c>
      <c r="N16" s="47" t="s">
        <v>36</v>
      </c>
    </row>
    <row r="17" spans="1:14" ht="12.75">
      <c r="A17" s="8" t="s">
        <v>2</v>
      </c>
      <c r="B17" s="9"/>
      <c r="C17" s="10"/>
      <c r="D17" s="28">
        <v>0.008</v>
      </c>
      <c r="E17" s="29">
        <f>E23*D17</f>
        <v>17</v>
      </c>
      <c r="H17" s="6"/>
      <c r="I17" s="1"/>
      <c r="J17" s="1"/>
      <c r="K17" s="1"/>
      <c r="L17" s="7"/>
      <c r="M17" s="48" t="s">
        <v>35</v>
      </c>
      <c r="N17" s="48" t="s">
        <v>35</v>
      </c>
    </row>
    <row r="18" spans="1:14" ht="12.75">
      <c r="A18" s="8" t="s">
        <v>3</v>
      </c>
      <c r="B18" s="9"/>
      <c r="C18" s="10"/>
      <c r="D18" s="28">
        <v>0.046</v>
      </c>
      <c r="E18" s="30">
        <f>M7</f>
        <v>100</v>
      </c>
      <c r="H18" s="8" t="s">
        <v>18</v>
      </c>
      <c r="I18" s="9"/>
      <c r="J18" s="9"/>
      <c r="K18" s="9"/>
      <c r="L18" s="10"/>
      <c r="M18" s="36">
        <f>$D$26*E8</f>
        <v>2534.7</v>
      </c>
      <c r="N18" s="36">
        <f>$D$26*F8</f>
        <v>1025.1</v>
      </c>
    </row>
    <row r="19" spans="1:14" ht="12.75">
      <c r="A19" s="8" t="s">
        <v>4</v>
      </c>
      <c r="B19" s="9"/>
      <c r="C19" s="10"/>
      <c r="D19" s="31">
        <v>0.071</v>
      </c>
      <c r="E19" s="29">
        <f>E23*D19</f>
        <v>154</v>
      </c>
      <c r="H19" s="8" t="s">
        <v>19</v>
      </c>
      <c r="I19" s="9"/>
      <c r="J19" s="9"/>
      <c r="K19" s="9"/>
      <c r="L19" s="10"/>
      <c r="M19" s="36">
        <f>($D$28+$E$17)*E12</f>
        <v>7436</v>
      </c>
      <c r="N19" s="36">
        <f>($D$28+$E$17)*F12</f>
        <v>3256</v>
      </c>
    </row>
    <row r="20" spans="1:14" ht="12.75">
      <c r="A20" s="14" t="s">
        <v>8</v>
      </c>
      <c r="B20" s="15"/>
      <c r="C20" s="16"/>
      <c r="D20" s="32">
        <v>0.185</v>
      </c>
      <c r="E20" s="33">
        <f>E23*D20</f>
        <v>402</v>
      </c>
      <c r="H20" s="8" t="s">
        <v>20</v>
      </c>
      <c r="I20" s="9"/>
      <c r="J20" s="9"/>
      <c r="K20" s="9"/>
      <c r="L20" s="10"/>
      <c r="M20" s="36">
        <f>$E$21*E9</f>
        <v>1825.2</v>
      </c>
      <c r="N20" s="36">
        <f>$E$21*F9</f>
        <v>912.6</v>
      </c>
    </row>
    <row r="21" spans="1:14" ht="12.75">
      <c r="A21" s="8" t="s">
        <v>5</v>
      </c>
      <c r="B21" s="9"/>
      <c r="C21" s="10"/>
      <c r="D21" s="28">
        <v>0.323</v>
      </c>
      <c r="E21" s="29">
        <f>E23*D21</f>
        <v>702</v>
      </c>
      <c r="H21" s="8" t="s">
        <v>21</v>
      </c>
      <c r="I21" s="9"/>
      <c r="J21" s="9"/>
      <c r="K21" s="9"/>
      <c r="L21" s="10"/>
      <c r="M21" s="36">
        <f>E10*$E$22</f>
        <v>1755.6</v>
      </c>
      <c r="N21" s="36">
        <f>F10*$E$22</f>
        <v>798</v>
      </c>
    </row>
    <row r="22" spans="1:14" ht="15.75">
      <c r="A22" s="8" t="s">
        <v>6</v>
      </c>
      <c r="B22" s="9"/>
      <c r="C22" s="10"/>
      <c r="D22" s="28">
        <v>0.367</v>
      </c>
      <c r="E22" s="29">
        <f>E23*D22</f>
        <v>798</v>
      </c>
      <c r="H22" s="17" t="s">
        <v>24</v>
      </c>
      <c r="I22" s="18"/>
      <c r="J22" s="18"/>
      <c r="K22" s="18"/>
      <c r="L22" s="19"/>
      <c r="M22" s="37">
        <f>SUM(M18:M21)</f>
        <v>13551.5</v>
      </c>
      <c r="N22" s="37">
        <f>SUM(N18:N21)</f>
        <v>5991.7</v>
      </c>
    </row>
    <row r="23" spans="1:5" ht="12.75">
      <c r="A23" s="8" t="s">
        <v>7</v>
      </c>
      <c r="B23" s="9"/>
      <c r="C23" s="10"/>
      <c r="D23" s="28">
        <f>SUM(D17:D22)</f>
        <v>1</v>
      </c>
      <c r="E23" s="29">
        <f>E18*D23/D18</f>
        <v>2174</v>
      </c>
    </row>
    <row r="25" ht="12.75">
      <c r="A25" s="11" t="s">
        <v>13</v>
      </c>
    </row>
    <row r="26" spans="1:4" ht="12.75">
      <c r="A26" s="2" t="s">
        <v>14</v>
      </c>
      <c r="B26" s="2"/>
      <c r="C26" s="2"/>
      <c r="D26" s="29">
        <f>(E18+E19)*0.2</f>
        <v>51</v>
      </c>
    </row>
    <row r="27" spans="1:4" ht="12.75">
      <c r="A27" s="3" t="s">
        <v>15</v>
      </c>
      <c r="B27" s="4"/>
      <c r="C27" s="5"/>
      <c r="D27" s="34"/>
    </row>
    <row r="28" spans="1:4" ht="12.75">
      <c r="A28" s="6" t="s">
        <v>16</v>
      </c>
      <c r="B28" s="1"/>
      <c r="C28" s="7"/>
      <c r="D28" s="35">
        <f>E18+E19-D26</f>
        <v>203</v>
      </c>
    </row>
  </sheetData>
  <sheetProtection password="CA1C" sheet="1" formatCells="0" formatColumns="0" formatRows="0" insertColumns="0" insertRows="0" insertHyperlinks="0" deleteColumns="0" deleteRows="0" sort="0" autoFilter="0" pivotTables="0"/>
  <printOptions/>
  <pageMargins left="0.4" right="0.33" top="1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Агро Инновации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Алексей</cp:lastModifiedBy>
  <cp:lastPrinted>2005-11-29T09:33:17Z</cp:lastPrinted>
  <dcterms:created xsi:type="dcterms:W3CDTF">2005-11-20T09:38:56Z</dcterms:created>
  <dcterms:modified xsi:type="dcterms:W3CDTF">2005-11-29T09:33:51Z</dcterms:modified>
  <cp:category/>
  <cp:version/>
  <cp:contentType/>
  <cp:contentStatus/>
</cp:coreProperties>
</file>