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2120" windowHeight="7740" activeTab="0"/>
  </bookViews>
  <sheets>
    <sheet name="с 2010 по 2021" sheetId="1" r:id="rId1"/>
    <sheet name="Средние цены" sheetId="2" r:id="rId2"/>
  </sheets>
  <externalReferences>
    <externalReference r:id="rId5"/>
  </externalReferences>
  <definedNames>
    <definedName name="_xlnm.Print_Area" localSheetId="0">'с 2010 по 2021'!$A$1:$M$112</definedName>
  </definedNames>
  <calcPr fullCalcOnLoad="1"/>
</workbook>
</file>

<file path=xl/sharedStrings.xml><?xml version="1.0" encoding="utf-8"?>
<sst xmlns="http://schemas.openxmlformats.org/spreadsheetml/2006/main" count="1385" uniqueCount="650">
  <si>
    <t>Год/мес.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</si>
  <si>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</si>
  <si>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</si>
  <si>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</si>
  <si>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</si>
  <si>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</si>
  <si>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</si>
  <si>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</si>
  <si>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</si>
  <si>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</si>
  <si>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</si>
  <si>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</si>
  <si>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</si>
  <si>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4,0-5,0</t>
  </si>
  <si>
    <t>3,0-4,0</t>
  </si>
  <si>
    <t>4,0-6,0</t>
  </si>
  <si>
    <t>руб./кг</t>
  </si>
  <si>
    <t>3,0-5,0</t>
  </si>
  <si>
    <t>3,5-5,0</t>
  </si>
  <si>
    <t>7,0-8,0</t>
  </si>
  <si>
    <t>6,0-8,0</t>
  </si>
  <si>
    <t>8,0-9,0</t>
  </si>
  <si>
    <t>5,0-6,0</t>
  </si>
  <si>
    <t>4,50-5,0</t>
  </si>
  <si>
    <t>5,0-5,5</t>
  </si>
  <si>
    <t>6,0-6,50</t>
  </si>
  <si>
    <t>8,0-10,0</t>
  </si>
  <si>
    <t>7,0-10,0</t>
  </si>
  <si>
    <t>7,0-10</t>
  </si>
  <si>
    <t>6,0-10,0</t>
  </si>
  <si>
    <t>7,0-12,0</t>
  </si>
  <si>
    <t>10-16,0</t>
  </si>
  <si>
    <t>8,0-12,0</t>
  </si>
  <si>
    <t>5,0-25,0</t>
  </si>
  <si>
    <t>12,0-35,0</t>
  </si>
  <si>
    <t>8,0-33,0</t>
  </si>
  <si>
    <t>12,0-30,0</t>
  </si>
  <si>
    <t>10,0-38,0</t>
  </si>
  <si>
    <t>9,0-14,0</t>
  </si>
  <si>
    <t>6,0-20,0</t>
  </si>
  <si>
    <t>11,0-15,0</t>
  </si>
  <si>
    <t>20,0-33,0</t>
  </si>
  <si>
    <t>12,0-20,0</t>
  </si>
  <si>
    <t>6,0-9,0</t>
  </si>
  <si>
    <t>8,0-13,0</t>
  </si>
  <si>
    <t>5,0-9,0</t>
  </si>
  <si>
    <t>10,0-20,0</t>
  </si>
  <si>
    <t>5,0-8,0</t>
  </si>
  <si>
    <t>4,0-7,0</t>
  </si>
  <si>
    <t>3,5-7,0</t>
  </si>
  <si>
    <t>5,0-10,0</t>
  </si>
  <si>
    <t>3,0-7,0</t>
  </si>
  <si>
    <t>4,0-7,50</t>
  </si>
  <si>
    <t>4,0-9,0</t>
  </si>
  <si>
    <t>3,0-6,0</t>
  </si>
  <si>
    <t>Картофель</t>
  </si>
  <si>
    <t>Капуста</t>
  </si>
  <si>
    <t>Морковь</t>
  </si>
  <si>
    <t>Свекла</t>
  </si>
  <si>
    <t>2,5-6,0</t>
  </si>
  <si>
    <t>5,0-12,0</t>
  </si>
  <si>
    <t>5,0-15,0</t>
  </si>
  <si>
    <t>5,0-22,0</t>
  </si>
  <si>
    <t>15,0-22,0</t>
  </si>
  <si>
    <t>5,0-7,0</t>
  </si>
  <si>
    <t>4,0-8,0</t>
  </si>
  <si>
    <t>8,0-15,0</t>
  </si>
  <si>
    <t>3,5-6,0</t>
  </si>
  <si>
    <t>3,5-5,7</t>
  </si>
  <si>
    <t>4,5-7</t>
  </si>
  <si>
    <t>6,0-12,0</t>
  </si>
  <si>
    <t>8,0-14,0</t>
  </si>
  <si>
    <t>10,0-12,0</t>
  </si>
  <si>
    <t>7,0-13,0</t>
  </si>
  <si>
    <t>9,0-11,0</t>
  </si>
  <si>
    <t>9,0-20,0</t>
  </si>
  <si>
    <t>7,0-9,0</t>
  </si>
  <si>
    <t>12,0-15,0</t>
  </si>
  <si>
    <t>12,0-17,0</t>
  </si>
  <si>
    <t>15,-24,0</t>
  </si>
  <si>
    <t>10,0-24,0</t>
  </si>
  <si>
    <t>3,0-10,0</t>
  </si>
  <si>
    <t>2,0-6,0</t>
  </si>
  <si>
    <t>2,50-5,0</t>
  </si>
  <si>
    <t>10,0-15,0</t>
  </si>
  <si>
    <t>15,0-20,0</t>
  </si>
  <si>
    <t>12,0-27,0</t>
  </si>
  <si>
    <t>15,0-25,0</t>
  </si>
  <si>
    <t>9,0-12,0</t>
  </si>
  <si>
    <t>15,0-16,0</t>
  </si>
  <si>
    <t>20,0-30,0</t>
  </si>
  <si>
    <t>13,0-25,0</t>
  </si>
  <si>
    <t>5,0-14,0</t>
  </si>
  <si>
    <t>Лук репчатый</t>
  </si>
  <si>
    <t>Огурцы</t>
  </si>
  <si>
    <t>11,0-14,0</t>
  </si>
  <si>
    <t>50,0-82,0</t>
  </si>
  <si>
    <t>40,0-60,0</t>
  </si>
  <si>
    <t>44,5-62,0</t>
  </si>
  <si>
    <t>29,5-45,0</t>
  </si>
  <si>
    <t>10,0-25,0</t>
  </si>
  <si>
    <t>13,0-22,0</t>
  </si>
  <si>
    <t>9,0-22,0</t>
  </si>
  <si>
    <t>6,0-15,0</t>
  </si>
  <si>
    <t>12,0-18,0</t>
  </si>
  <si>
    <t>13,0-40,0</t>
  </si>
  <si>
    <t>10,0-18,0</t>
  </si>
  <si>
    <t>15,0-30,0</t>
  </si>
  <si>
    <t>38,0-53,0</t>
  </si>
  <si>
    <t>30,0-51,0</t>
  </si>
  <si>
    <t>35,0-65,0</t>
  </si>
  <si>
    <t>38,0-48,5</t>
  </si>
  <si>
    <t>55,5-80,0</t>
  </si>
  <si>
    <t>35,0-81,0</t>
  </si>
  <si>
    <t>46,0-80,0</t>
  </si>
  <si>
    <t>10-12,0</t>
  </si>
  <si>
    <t>10,0-16,0</t>
  </si>
  <si>
    <t>65,0-100</t>
  </si>
  <si>
    <t>70-120</t>
  </si>
  <si>
    <t>11,0-20,0</t>
  </si>
  <si>
    <t>36,0-50,0</t>
  </si>
  <si>
    <t>58,0-75,0</t>
  </si>
  <si>
    <t>13,0-20,0</t>
  </si>
  <si>
    <t>50,0-69,0</t>
  </si>
  <si>
    <t>12,5-20,0</t>
  </si>
  <si>
    <t>24,0-37,0</t>
  </si>
  <si>
    <t>45,0-68,0</t>
  </si>
  <si>
    <t>12,0-16,0</t>
  </si>
  <si>
    <t>11,0-30,0</t>
  </si>
  <si>
    <t>30,0-50,0</t>
  </si>
  <si>
    <t>4,0-13,0</t>
  </si>
  <si>
    <t>12,0-32,0</t>
  </si>
  <si>
    <t>6,0-13,0</t>
  </si>
  <si>
    <t>15,0-40,0</t>
  </si>
  <si>
    <t>18,0-30,0</t>
  </si>
  <si>
    <t>7,0-11,5</t>
  </si>
  <si>
    <t>23,0-55,0</t>
  </si>
  <si>
    <t>48,0-50,0</t>
  </si>
  <si>
    <t>40,0-50</t>
  </si>
  <si>
    <t>25,0-58,0</t>
  </si>
  <si>
    <t>55,0-95,0</t>
  </si>
  <si>
    <t>55,0-80,0</t>
  </si>
  <si>
    <t>7,0-15,0</t>
  </si>
  <si>
    <t>25,0-45,0</t>
  </si>
  <si>
    <t>12,0-15</t>
  </si>
  <si>
    <t>90,0-130</t>
  </si>
  <si>
    <t>40,0-80</t>
  </si>
  <si>
    <t>26,0-47</t>
  </si>
  <si>
    <t>60,0-90</t>
  </si>
  <si>
    <t>65,0-90</t>
  </si>
  <si>
    <t>60,0-78</t>
  </si>
  <si>
    <t>58,0-65</t>
  </si>
  <si>
    <t>68-104</t>
  </si>
  <si>
    <t>9,0-13,0</t>
  </si>
  <si>
    <t>8,0-35,0</t>
  </si>
  <si>
    <t>25,0-60,0</t>
  </si>
  <si>
    <t>11,0-16,0</t>
  </si>
  <si>
    <t>40,0-85,0</t>
  </si>
  <si>
    <t>18-25,0</t>
  </si>
  <si>
    <t>30-65,0</t>
  </si>
  <si>
    <t>15,0-35,0</t>
  </si>
  <si>
    <t>15,0-55,0</t>
  </si>
  <si>
    <t>10,0-40,0</t>
  </si>
  <si>
    <t>10,0-50,0</t>
  </si>
  <si>
    <t>11,0-25,0</t>
  </si>
  <si>
    <t>20,0-40,0</t>
  </si>
  <si>
    <t>9,0-15,0</t>
  </si>
  <si>
    <t>20,0-100,0</t>
  </si>
  <si>
    <t>22,0-50,0</t>
  </si>
  <si>
    <t>33,0-100</t>
  </si>
  <si>
    <t>15,0-45,0</t>
  </si>
  <si>
    <t>15,0-70,0</t>
  </si>
  <si>
    <t>10,0-35,0</t>
  </si>
  <si>
    <t>18,0-50,0</t>
  </si>
  <si>
    <t>20,0-60,0</t>
  </si>
  <si>
    <t>10,0-18</t>
  </si>
  <si>
    <t>40,0-120,0</t>
  </si>
  <si>
    <t>40,0-75,0</t>
  </si>
  <si>
    <t>14,0-20,0</t>
  </si>
  <si>
    <t>12,0-25,0</t>
  </si>
  <si>
    <t>10,0-22,0</t>
  </si>
  <si>
    <t>25,0-70,0</t>
  </si>
  <si>
    <t>9,0-18,0</t>
  </si>
  <si>
    <t>14,0-25,0</t>
  </si>
  <si>
    <t>17,0-28,0</t>
  </si>
  <si>
    <t>50,0-97,0</t>
  </si>
  <si>
    <t>50,0-155,0</t>
  </si>
  <si>
    <t>65,0-110,0</t>
  </si>
  <si>
    <t>55,0-150,0</t>
  </si>
  <si>
    <t>Динамика розничных цен на картофель и овощи на рынках г.Чебоксары (мин.-макс.)</t>
  </si>
  <si>
    <t>24,0-35,0</t>
  </si>
  <si>
    <t>30,0-102,0</t>
  </si>
  <si>
    <t>50,0-160,0</t>
  </si>
  <si>
    <t>19,0-50,0</t>
  </si>
  <si>
    <t>9,0-45,0</t>
  </si>
  <si>
    <t>25,0-35,0</t>
  </si>
  <si>
    <t>26,0-90,0</t>
  </si>
  <si>
    <t>35,0-130,0</t>
  </si>
  <si>
    <t>14,0-18,0</t>
  </si>
  <si>
    <t>11,0-18,0</t>
  </si>
  <si>
    <t>22,0-32,0</t>
  </si>
  <si>
    <t>60,0-162,0</t>
  </si>
  <si>
    <t>35,0-160,0</t>
  </si>
  <si>
    <t>7,0-50,0</t>
  </si>
  <si>
    <t>8,0-45,0</t>
  </si>
  <si>
    <t>18,0-28,0</t>
  </si>
  <si>
    <t>22,0-55,0</t>
  </si>
  <si>
    <t>15,0-50,0</t>
  </si>
  <si>
    <t>12,0-55,0</t>
  </si>
  <si>
    <t>20,0-50,0</t>
  </si>
  <si>
    <t>16,0-35,0</t>
  </si>
  <si>
    <t>20,0-35,9</t>
  </si>
  <si>
    <t>16,0-30,0</t>
  </si>
  <si>
    <t>12,0-70,0</t>
  </si>
  <si>
    <t>10,0-52,0</t>
  </si>
  <si>
    <t>28,0-86,0</t>
  </si>
  <si>
    <t>20,0-90,0</t>
  </si>
  <si>
    <t>13,0-35,0</t>
  </si>
  <si>
    <t>20,0-77,0</t>
  </si>
  <si>
    <t>20,0-35,0</t>
  </si>
  <si>
    <t>18,0-25,0</t>
  </si>
  <si>
    <t>40,0-110,0</t>
  </si>
  <si>
    <t>33,0-85,0</t>
  </si>
  <si>
    <t>32,0-110,0</t>
  </si>
  <si>
    <t>24,0-40,0</t>
  </si>
  <si>
    <t>22,0-40,0</t>
  </si>
  <si>
    <t>25,0-40,0</t>
  </si>
  <si>
    <t>22,0-35,0</t>
  </si>
  <si>
    <t>35,0-115,0</t>
  </si>
  <si>
    <t>33,0-110,0</t>
  </si>
  <si>
    <t>Помидоры</t>
  </si>
  <si>
    <t>35,0-45,0</t>
  </si>
  <si>
    <t>29,0-40,0</t>
  </si>
  <si>
    <t>32,0-40,0</t>
  </si>
  <si>
    <t>30,0-35,0</t>
  </si>
  <si>
    <t>55,0-130,0</t>
  </si>
  <si>
    <t>33,0-120,0</t>
  </si>
  <si>
    <t>25,0-38,0</t>
  </si>
  <si>
    <t>32,0-50,0</t>
  </si>
  <si>
    <t>30,0-40,0</t>
  </si>
  <si>
    <t>50,0-150,0</t>
  </si>
  <si>
    <t>55,0-110,0</t>
  </si>
  <si>
    <t>32,0-45,0</t>
  </si>
  <si>
    <t>28,0-40,0</t>
  </si>
  <si>
    <t>50,0-140,0</t>
  </si>
  <si>
    <t>30,0-45,0</t>
  </si>
  <si>
    <t>25,0-50,0</t>
  </si>
  <si>
    <t>30,0-37,0</t>
  </si>
  <si>
    <t>50,0-125,0</t>
  </si>
  <si>
    <t>35,0-80,0</t>
  </si>
  <si>
    <t>23,0-45,0</t>
  </si>
  <si>
    <t>23,0-35,0</t>
  </si>
  <si>
    <t>25,0-36,0</t>
  </si>
  <si>
    <t>25,0-85,0</t>
  </si>
  <si>
    <t>6,0-18,0</t>
  </si>
  <si>
    <t>20,0-55,0</t>
  </si>
  <si>
    <t>20,0-65,0</t>
  </si>
  <si>
    <t>8,0-20,0</t>
  </si>
  <si>
    <t>13,0-63,0</t>
  </si>
  <si>
    <t>25,0-63,0</t>
  </si>
  <si>
    <t>48,0-108,0</t>
  </si>
  <si>
    <t>40,0-80,0</t>
  </si>
  <si>
    <t>45,0-150,0</t>
  </si>
  <si>
    <t>40,0-130,0</t>
  </si>
  <si>
    <t>45,0-110,0</t>
  </si>
  <si>
    <t>40,0-160,0</t>
  </si>
  <si>
    <t>30,0-130,0</t>
  </si>
  <si>
    <t>10,0-39,0</t>
  </si>
  <si>
    <t>9,0-40,0</t>
  </si>
  <si>
    <t>20,0-38,0</t>
  </si>
  <si>
    <t>10,0-44,0</t>
  </si>
  <si>
    <t>12,0-60,0</t>
  </si>
  <si>
    <t>20,0-85,0</t>
  </si>
  <si>
    <t>35,0-120,0</t>
  </si>
  <si>
    <t>25,0-90,0</t>
  </si>
  <si>
    <t>9,0-25,0</t>
  </si>
  <si>
    <t>33,0-77,0</t>
  </si>
  <si>
    <t>26,0-75,0</t>
  </si>
  <si>
    <t>30,0-95,0</t>
  </si>
  <si>
    <t>35,0-85,0</t>
  </si>
  <si>
    <t>40,0-90,0</t>
  </si>
  <si>
    <t>45,0-140,0</t>
  </si>
  <si>
    <t>65,0-200,0</t>
  </si>
  <si>
    <t>10,5-20,0</t>
  </si>
  <si>
    <t>50,0-200,0</t>
  </si>
  <si>
    <t>45,0-165,0</t>
  </si>
  <si>
    <t>14,0-45,0</t>
  </si>
  <si>
    <t>10,0-23,0</t>
  </si>
  <si>
    <t>18,0-45,0</t>
  </si>
  <si>
    <t>14,0-30,0</t>
  </si>
  <si>
    <t>45,0-120,0</t>
  </si>
  <si>
    <t>50,0-165,0</t>
  </si>
  <si>
    <t>18,0-37,0</t>
  </si>
  <si>
    <t>20,0-45,0</t>
  </si>
  <si>
    <t>18,0-40,0</t>
  </si>
  <si>
    <t>35,0-135,0</t>
  </si>
  <si>
    <t>40,0-158,0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</si>
  <si>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</si>
  <si>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</si>
  <si>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</si>
  <si>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</si>
  <si>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</si>
  <si>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</si>
  <si>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</si>
  <si>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</si>
  <si>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</si>
  <si>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</si>
  <si>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</si>
  <si>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</si>
  <si>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</si>
  <si>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Морковь </t>
  </si>
  <si>
    <t>Лук</t>
  </si>
  <si>
    <t>Чеснок</t>
  </si>
  <si>
    <t>Яблоки</t>
  </si>
  <si>
    <t>Лимоны</t>
  </si>
  <si>
    <t>Груши</t>
  </si>
  <si>
    <t>Апельсины</t>
  </si>
  <si>
    <t>Бананы</t>
  </si>
  <si>
    <t>2012 год</t>
  </si>
  <si>
    <t>2013 год</t>
  </si>
  <si>
    <t>Средние розничные цены на овощи на рынках г. Чебоксары, руб./кг</t>
  </si>
  <si>
    <t>30,0-62,0</t>
  </si>
  <si>
    <t>25,0-65,0</t>
  </si>
  <si>
    <t>38,0-110,0</t>
  </si>
  <si>
    <t>30,0-65,0</t>
  </si>
  <si>
    <t>22,0-90,0</t>
  </si>
  <si>
    <t>12,0-26,0</t>
  </si>
  <si>
    <t>22,0-60,0</t>
  </si>
  <si>
    <t>12,2-13,3</t>
  </si>
  <si>
    <t>11,8-12,5</t>
  </si>
  <si>
    <t>19,1-20,3</t>
  </si>
  <si>
    <t>20,0-20,6</t>
  </si>
  <si>
    <t>16,9-19,5</t>
  </si>
  <si>
    <t>27,0-52,9</t>
  </si>
  <si>
    <t>39,3-45,44</t>
  </si>
  <si>
    <t>12,0-20</t>
  </si>
  <si>
    <t>15,0-30</t>
  </si>
  <si>
    <t>13,0-25</t>
  </si>
  <si>
    <t>18,0-30</t>
  </si>
  <si>
    <t>15,0-25</t>
  </si>
  <si>
    <t>40,0-145</t>
  </si>
  <si>
    <t>20,0-145</t>
  </si>
  <si>
    <t>28,0-88</t>
  </si>
  <si>
    <t>40,0-90</t>
  </si>
  <si>
    <t>15,0-27</t>
  </si>
  <si>
    <t>10,0-15</t>
  </si>
  <si>
    <t>20,0-25</t>
  </si>
  <si>
    <t>35,0-165</t>
  </si>
  <si>
    <t>38,0-120</t>
  </si>
  <si>
    <t>20,0-35</t>
  </si>
  <si>
    <t>20,0-28</t>
  </si>
  <si>
    <t>18,0-20</t>
  </si>
  <si>
    <t>40,0-160</t>
  </si>
  <si>
    <t>30,0-150</t>
  </si>
  <si>
    <t>14-25,0</t>
  </si>
  <si>
    <t>25,0 - 65,0</t>
  </si>
  <si>
    <t>27,0-65,0</t>
  </si>
  <si>
    <t>20,0 - 50,0</t>
  </si>
  <si>
    <t>18,0-27,0</t>
  </si>
  <si>
    <t>32,0-55,0</t>
  </si>
  <si>
    <t>28,0-45,0</t>
  </si>
  <si>
    <t>30,0-70,0</t>
  </si>
  <si>
    <t>28,0-35,0</t>
  </si>
  <si>
    <t>18,0-35,0</t>
  </si>
  <si>
    <t>30,0-110,0</t>
  </si>
  <si>
    <t>46,0-140,0</t>
  </si>
  <si>
    <t>60,0-220,0</t>
  </si>
  <si>
    <t>45,0-220,0</t>
  </si>
  <si>
    <t>50,0-185,0</t>
  </si>
  <si>
    <t>45,0-180,0</t>
  </si>
  <si>
    <t>40,0-150,0</t>
  </si>
  <si>
    <t>25,0-80,0</t>
  </si>
  <si>
    <t>20,0-80,0</t>
  </si>
  <si>
    <t>18,0-70,0</t>
  </si>
  <si>
    <t>18,0-80,0</t>
  </si>
  <si>
    <t>15-25</t>
  </si>
  <si>
    <t>7-18,0</t>
  </si>
  <si>
    <t>15,0-35</t>
  </si>
  <si>
    <t>40,0-110</t>
  </si>
  <si>
    <t>22,0-100</t>
  </si>
  <si>
    <t>17,0-25</t>
  </si>
  <si>
    <t>52,0-120</t>
  </si>
  <si>
    <t>15 - 35,0</t>
  </si>
  <si>
    <t>60,0-200</t>
  </si>
  <si>
    <t>55-180,0</t>
  </si>
  <si>
    <t>25,0-35</t>
  </si>
  <si>
    <t>33,0-40,0</t>
  </si>
  <si>
    <t>30,0-45</t>
  </si>
  <si>
    <t>26,0-40</t>
  </si>
  <si>
    <t>75-230,0</t>
  </si>
  <si>
    <t>95-260,0</t>
  </si>
  <si>
    <t>90-270,0</t>
  </si>
  <si>
    <t>75,0-300,0</t>
  </si>
  <si>
    <t>27-50,0</t>
  </si>
  <si>
    <t>27-35,0</t>
  </si>
  <si>
    <t>35,0-40,0</t>
  </si>
  <si>
    <t>35,5-50,0</t>
  </si>
  <si>
    <t>35,0-50,0</t>
  </si>
  <si>
    <t>80,0-240,0</t>
  </si>
  <si>
    <t>85,0-200,0</t>
  </si>
  <si>
    <t>75,0-220,0</t>
  </si>
  <si>
    <t>20-50,0</t>
  </si>
  <si>
    <t>38,0-70</t>
  </si>
  <si>
    <t>42,0-65</t>
  </si>
  <si>
    <t>30,0-80</t>
  </si>
  <si>
    <t>33,0-55,0</t>
  </si>
  <si>
    <t>65-160,0</t>
  </si>
  <si>
    <t>55-270,0</t>
  </si>
  <si>
    <t>20,0-46,0</t>
  </si>
  <si>
    <t>30,0-55,0</t>
  </si>
  <si>
    <t>25,0-120,0</t>
  </si>
  <si>
    <t>35,0-170,0</t>
  </si>
  <si>
    <t>35,0-90,0</t>
  </si>
  <si>
    <t>30,0-75,0</t>
  </si>
  <si>
    <t>20,0-70,0</t>
  </si>
  <si>
    <t>16,0-50,0</t>
  </si>
  <si>
    <t>35,0-110,0</t>
  </si>
  <si>
    <t>10-20,0</t>
  </si>
  <si>
    <t>17,0-35,0</t>
  </si>
  <si>
    <t>16,0-60,0</t>
  </si>
  <si>
    <t>35,0-75,0</t>
  </si>
  <si>
    <t>2014 год</t>
  </si>
  <si>
    <t>2015 год</t>
  </si>
  <si>
    <t>25,0-150,0</t>
  </si>
  <si>
    <t>35,0-150</t>
  </si>
  <si>
    <t>11,0-18</t>
  </si>
  <si>
    <t>75,0-150</t>
  </si>
  <si>
    <t>70,0-160</t>
  </si>
  <si>
    <t>14-18,0</t>
  </si>
  <si>
    <t>15,0-20</t>
  </si>
  <si>
    <t>20,0-30</t>
  </si>
  <si>
    <t>75,0-250</t>
  </si>
  <si>
    <t>75,0-260</t>
  </si>
  <si>
    <t>2016 год</t>
  </si>
  <si>
    <t>14-20,0</t>
  </si>
  <si>
    <t>100,0-230</t>
  </si>
  <si>
    <t>100,0-270</t>
  </si>
  <si>
    <t>100-260,0</t>
  </si>
  <si>
    <t>100-270</t>
  </si>
  <si>
    <t>17,0-25,0</t>
  </si>
  <si>
    <t>100,0-260,0</t>
  </si>
  <si>
    <t>80,0-290,0</t>
  </si>
  <si>
    <t>85,0-210,0</t>
  </si>
  <si>
    <t>85,0-260,0</t>
  </si>
  <si>
    <t>13-45,0</t>
  </si>
  <si>
    <t>25,0-45</t>
  </si>
  <si>
    <t>30,0-55</t>
  </si>
  <si>
    <t>20,0-40</t>
  </si>
  <si>
    <t>60-150</t>
  </si>
  <si>
    <t>70-240,0</t>
  </si>
  <si>
    <t>13-65,0</t>
  </si>
  <si>
    <t>35-65,0</t>
  </si>
  <si>
    <t>20,0-80</t>
  </si>
  <si>
    <t>25-40,0</t>
  </si>
  <si>
    <t>40,0-95</t>
  </si>
  <si>
    <t>95-190,0</t>
  </si>
  <si>
    <t>16-30,0</t>
  </si>
  <si>
    <t>30,0-85</t>
  </si>
  <si>
    <t>40,0-120</t>
  </si>
  <si>
    <t>25,0-75</t>
  </si>
  <si>
    <t>13-22,0</t>
  </si>
  <si>
    <t>12-25,0</t>
  </si>
  <si>
    <t>15-30,0</t>
  </si>
  <si>
    <t>18-30,0</t>
  </si>
  <si>
    <t>28-70,0</t>
  </si>
  <si>
    <t>20-75,0</t>
  </si>
  <si>
    <t>15-20,0</t>
  </si>
  <si>
    <t>12-18,0</t>
  </si>
  <si>
    <t>35-100,0</t>
  </si>
  <si>
    <t>45-90,0</t>
  </si>
  <si>
    <t>15-20</t>
  </si>
  <si>
    <t>18-35</t>
  </si>
  <si>
    <t>18-25</t>
  </si>
  <si>
    <t>60-125</t>
  </si>
  <si>
    <t>45-170</t>
  </si>
  <si>
    <t>2017 год</t>
  </si>
  <si>
    <t>18,0-25</t>
  </si>
  <si>
    <t>13,0-18</t>
  </si>
  <si>
    <t>80,0-249</t>
  </si>
  <si>
    <t>80-250,0</t>
  </si>
  <si>
    <t>18-29,0</t>
  </si>
  <si>
    <t>13,0-18,0</t>
  </si>
  <si>
    <t>80-249,0</t>
  </si>
  <si>
    <t>85,0-280</t>
  </si>
  <si>
    <t>15-24,0</t>
  </si>
  <si>
    <t>12,0-18</t>
  </si>
  <si>
    <t>12,0-19</t>
  </si>
  <si>
    <t>10,0-30</t>
  </si>
  <si>
    <t>60-240,0</t>
  </si>
  <si>
    <t>65-200,0</t>
  </si>
  <si>
    <t>18,0-29,0</t>
  </si>
  <si>
    <t>80,0-225,0</t>
  </si>
  <si>
    <t>80,0-265,0</t>
  </si>
  <si>
    <t>23-55,0</t>
  </si>
  <si>
    <t>15-65,0</t>
  </si>
  <si>
    <t>80-180,0</t>
  </si>
  <si>
    <t>80-290,0</t>
  </si>
  <si>
    <t>28-40,0</t>
  </si>
  <si>
    <t>23 - 70,0</t>
  </si>
  <si>
    <t>37-55,0</t>
  </si>
  <si>
    <t>40-143,0</t>
  </si>
  <si>
    <t>75-220,0</t>
  </si>
  <si>
    <t>33,0-65,0</t>
  </si>
  <si>
    <t>45,0-70,0</t>
  </si>
  <si>
    <t>30,0-80,0</t>
  </si>
  <si>
    <t>35,0-55,0</t>
  </si>
  <si>
    <t>45,0-100,0</t>
  </si>
  <si>
    <t>70-180,0</t>
  </si>
  <si>
    <t>30-45,0</t>
  </si>
  <si>
    <t>18-65,0</t>
  </si>
  <si>
    <t>40-75,0</t>
  </si>
  <si>
    <t>38-55,0</t>
  </si>
  <si>
    <t>35,0-80</t>
  </si>
  <si>
    <t>50-150,0</t>
  </si>
  <si>
    <t>30,0-90</t>
  </si>
  <si>
    <t>20,0-32,0</t>
  </si>
  <si>
    <t>18,0-35</t>
  </si>
  <si>
    <t>30,0-130</t>
  </si>
  <si>
    <t>70,0-150</t>
  </si>
  <si>
    <t>45-220,0</t>
  </si>
  <si>
    <t>20,0-25,0</t>
  </si>
  <si>
    <t>10-15,0</t>
  </si>
  <si>
    <t>75,0-240</t>
  </si>
  <si>
    <t>50,0-250</t>
  </si>
  <si>
    <t>2018 год</t>
  </si>
  <si>
    <t>22-30,0</t>
  </si>
  <si>
    <t>12-22,0</t>
  </si>
  <si>
    <t>60,0-240</t>
  </si>
  <si>
    <t>65,0-220</t>
  </si>
  <si>
    <t>35,0-300</t>
  </si>
  <si>
    <t>75,0-300</t>
  </si>
  <si>
    <t>65-210,0</t>
  </si>
  <si>
    <t>85,0-295,0</t>
  </si>
  <si>
    <t>18,0-60,0</t>
  </si>
  <si>
    <t>30,0-38,0</t>
  </si>
  <si>
    <t>65,0-180,0</t>
  </si>
  <si>
    <t>85-290,0</t>
  </si>
  <si>
    <t>55,0-140,0</t>
  </si>
  <si>
    <t>75,0-290,0</t>
  </si>
  <si>
    <t>25,0-55,0</t>
  </si>
  <si>
    <t>45,0-65,0</t>
  </si>
  <si>
    <t>45,0-75,0</t>
  </si>
  <si>
    <t>30,0-60,0</t>
  </si>
  <si>
    <t>60,0-160,0</t>
  </si>
  <si>
    <t>50,0-70,0</t>
  </si>
  <si>
    <t>40,0-70,0</t>
  </si>
  <si>
    <t>28,0-65,0</t>
  </si>
  <si>
    <t>28,0-80,0</t>
  </si>
  <si>
    <t>35,0-100,0</t>
  </si>
  <si>
    <t>40,0-210,0</t>
  </si>
  <si>
    <t>25,0-30</t>
  </si>
  <si>
    <t>25,0-40</t>
  </si>
  <si>
    <t>85-220,0</t>
  </si>
  <si>
    <t>75-185,0</t>
  </si>
  <si>
    <t>2019 год</t>
  </si>
  <si>
    <t>90,0-220,0</t>
  </si>
  <si>
    <t>110,0-225,0</t>
  </si>
  <si>
    <t>19,0-28,0</t>
  </si>
  <si>
    <t>28,0-38,0</t>
  </si>
  <si>
    <t>100,0-225</t>
  </si>
  <si>
    <t>120,0-280</t>
  </si>
  <si>
    <t>40,0-55</t>
  </si>
  <si>
    <t>100,0-255</t>
  </si>
  <si>
    <t>90-280,0</t>
  </si>
  <si>
    <t>20-65,0</t>
  </si>
  <si>
    <t>40,0-55,0</t>
  </si>
  <si>
    <t>80,0-195,0</t>
  </si>
  <si>
    <t>55,0-150</t>
  </si>
  <si>
    <t>130,0-280</t>
  </si>
  <si>
    <t>80,0-250,0</t>
  </si>
  <si>
    <t>18,0-60</t>
  </si>
  <si>
    <t>45,0-55,0</t>
  </si>
  <si>
    <t>45,0-130,0</t>
  </si>
  <si>
    <t>40,0-180,0</t>
  </si>
  <si>
    <t>23,0-50,0</t>
  </si>
  <si>
    <t>15-35,0</t>
  </si>
  <si>
    <t>30,0-120,0</t>
  </si>
  <si>
    <t>30,0-85,0</t>
  </si>
  <si>
    <t>35,0-100</t>
  </si>
  <si>
    <t>50,0-120</t>
  </si>
  <si>
    <t>45,0-180</t>
  </si>
  <si>
    <t>16,0-25</t>
  </si>
  <si>
    <t>23,0-35</t>
  </si>
  <si>
    <t>65,0-160</t>
  </si>
  <si>
    <t>60-250,0</t>
  </si>
  <si>
    <t>2020 год</t>
  </si>
  <si>
    <t>16,0-22,0</t>
  </si>
  <si>
    <t>16,0-20,0</t>
  </si>
  <si>
    <t>25,0-30,0</t>
  </si>
  <si>
    <t>25,0-33,0</t>
  </si>
  <si>
    <t>85,0-165,0</t>
  </si>
  <si>
    <t>110,0-340</t>
  </si>
  <si>
    <t>95,0-250</t>
  </si>
  <si>
    <t>110,0-295</t>
  </si>
  <si>
    <t>25,0-38</t>
  </si>
  <si>
    <t>85,0-260</t>
  </si>
  <si>
    <t>95,0-300</t>
  </si>
  <si>
    <t>60,0-180</t>
  </si>
  <si>
    <t>65,0-300,0</t>
  </si>
  <si>
    <t>23,0-38,0</t>
  </si>
  <si>
    <t>65-140,0</t>
  </si>
  <si>
    <t>75-280,0</t>
  </si>
  <si>
    <t>40-60,0</t>
  </si>
  <si>
    <t>65,0-140,0</t>
  </si>
  <si>
    <t>28,0-50</t>
  </si>
  <si>
    <t>25,0-130</t>
  </si>
  <si>
    <t>35,0-200</t>
  </si>
  <si>
    <t>30,0-90,0</t>
  </si>
  <si>
    <t>40,0-130</t>
  </si>
  <si>
    <t>15,0-28,0</t>
  </si>
  <si>
    <t>20,0-45</t>
  </si>
  <si>
    <t>35,0-90</t>
  </si>
  <si>
    <t>35,0-130</t>
  </si>
  <si>
    <t>65,0-140</t>
  </si>
  <si>
    <t>65,0-200</t>
  </si>
  <si>
    <t>40,0-100</t>
  </si>
  <si>
    <t>35,0-110</t>
  </si>
  <si>
    <t>45,0-170</t>
  </si>
  <si>
    <t>70,0-280</t>
  </si>
  <si>
    <t>16,0-25,0</t>
  </si>
  <si>
    <t>105,0-250</t>
  </si>
  <si>
    <t>130,0-230</t>
  </si>
  <si>
    <t>120,0-295</t>
  </si>
  <si>
    <t>2021 год</t>
  </si>
  <si>
    <t xml:space="preserve">                                                            по Чувашской Республике в 2010-2021 гг.                                                              </t>
  </si>
  <si>
    <t>30,0-42</t>
  </si>
  <si>
    <t>100,0-290</t>
  </si>
  <si>
    <t>85,0-200</t>
  </si>
  <si>
    <t>90,0-290</t>
  </si>
  <si>
    <t>35,0-73,0</t>
  </si>
  <si>
    <t>45,0-85,0</t>
  </si>
  <si>
    <t>45,0-150</t>
  </si>
  <si>
    <t>85,0-150</t>
  </si>
  <si>
    <t>65,0-175,0</t>
  </si>
  <si>
    <t>69,0-290</t>
  </si>
  <si>
    <t>55,0-220</t>
  </si>
  <si>
    <t>60,0-150</t>
  </si>
  <si>
    <t>40,0-140,0</t>
  </si>
  <si>
    <t>35,0-120</t>
  </si>
  <si>
    <t>40,0-65,0</t>
  </si>
  <si>
    <t>30-130,0</t>
  </si>
  <si>
    <t>38,0-180,0</t>
  </si>
  <si>
    <t>35,0-46,0</t>
  </si>
  <si>
    <t>40,0-45,0</t>
  </si>
  <si>
    <t>38,0-65,0</t>
  </si>
  <si>
    <t>65,0-180</t>
  </si>
  <si>
    <t>65,0-230</t>
  </si>
  <si>
    <t>45,0-50,0</t>
  </si>
  <si>
    <t>40,0-50,0</t>
  </si>
  <si>
    <t>70,0-180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</si>
</sst>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"/>
    <numFmt numFmtId="178" formatCode="[$€-2]\ ###,000_);[Red]\([$€-2]\ ###,000\)"/>
  </numFmts>
  <fonts count="57">
    <font>
      <sz val="10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4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7" fontId="8" fillId="33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8" fillId="35" borderId="11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175" fontId="8" fillId="36" borderId="10" xfId="0" applyNumberFormat="1" applyFont="1" applyFill="1" applyBorder="1" applyAlignment="1">
      <alignment horizontal="center" vertical="center"/>
    </xf>
    <xf numFmtId="17" fontId="8" fillId="36" borderId="10" xfId="0" applyNumberFormat="1" applyFont="1" applyFill="1" applyBorder="1" applyAlignment="1">
      <alignment horizontal="center" vertical="center"/>
    </xf>
    <xf numFmtId="16" fontId="8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left" vertical="center"/>
    </xf>
    <xf numFmtId="2" fontId="54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54" fillId="5" borderId="10" xfId="0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8" fillId="36" borderId="10" xfId="0" applyNumberFormat="1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175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5" fontId="54" fillId="0" borderId="10" xfId="0" applyNumberFormat="1" applyFont="1" applyBorder="1" applyAlignment="1">
      <alignment horizontal="center"/>
    </xf>
    <xf numFmtId="0" fontId="10" fillId="36" borderId="0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/>
    </xf>
    <xf numFmtId="175" fontId="55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4" fillId="5" borderId="10" xfId="0" applyFont="1" applyFill="1" applyBorder="1" applyAlignment="1">
      <alignment horizontal="center" vertical="center"/>
    </xf>
    <xf numFmtId="175" fontId="54" fillId="0" borderId="10" xfId="0" applyNumberFormat="1" applyFont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175" fontId="11" fillId="0" borderId="10" xfId="0" applyNumberFormat="1" applyFont="1" applyBorder="1" applyAlignment="1">
      <alignment horizontal="center" vertical="center"/>
    </xf>
    <xf numFmtId="2" fontId="55" fillId="0" borderId="12" xfId="0" applyNumberFormat="1" applyFont="1" applyBorder="1" applyAlignment="1">
      <alignment horizontal="center" vertical="center"/>
    </xf>
    <xf numFmtId="2" fontId="55" fillId="0" borderId="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75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5" fontId="55" fillId="0" borderId="0" xfId="0" applyNumberFormat="1" applyFont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/>
    </xf>
    <xf numFmtId="2" fontId="55" fillId="0" borderId="10" xfId="0" applyNumberFormat="1" applyFont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54" fillId="5" borderId="15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55" fillId="0" borderId="16" xfId="0" applyNumberFormat="1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175" fontId="55" fillId="0" borderId="16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/>
    </xf>
    <xf numFmtId="0" fontId="6" fillId="13" borderId="17" xfId="0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54" fillId="5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65"/>
          <c:w val="0.9862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'Средние цены'!$B$6</c:f>
              <c:strCache>
                <c:ptCount val="1"/>
                <c:pt idx="0">
                  <c:v>Картофель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'Средние цены'!$BK$4:$DQ$5</c:f>
              <c:multiLvlStrCache/>
            </c:multiLvlStrRef>
          </c:cat>
          <c:val>
            <c:numRef>
              <c:f>'Средние цены'!$BK$6:$DQ$6</c:f>
              <c:numCache/>
            </c:numRef>
          </c:val>
          <c:smooth val="0"/>
        </c:ser>
        <c:ser>
          <c:idx val="1"/>
          <c:order val="1"/>
          <c:tx>
            <c:strRef>
              <c:f>'Средние цены'!$B$7</c:f>
              <c:strCache>
                <c:ptCount val="1"/>
                <c:pt idx="0">
                  <c:v>Капуста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'Средние цены'!$BK$4:$DQ$5</c:f>
              <c:multiLvlStrCache/>
            </c:multiLvlStrRef>
          </c:cat>
          <c:val>
            <c:numRef>
              <c:f>'Средние цены'!$BK$7:$DQ$7</c:f>
              <c:numCache/>
            </c:numRef>
          </c:val>
          <c:smooth val="0"/>
        </c:ser>
        <c:ser>
          <c:idx val="2"/>
          <c:order val="2"/>
          <c:tx>
            <c:strRef>
              <c:f>'Средние цены'!$B$8</c:f>
              <c:strCache>
                <c:ptCount val="1"/>
                <c:pt idx="0">
                  <c:v>Свекла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'Средние цены'!$BK$4:$DQ$5</c:f>
              <c:multiLvlStrCache/>
            </c:multiLvlStrRef>
          </c:cat>
          <c:val>
            <c:numRef>
              <c:f>'Средние цены'!$BK$8:$DQ$8</c:f>
              <c:numCache/>
            </c:numRef>
          </c:val>
          <c:smooth val="0"/>
        </c:ser>
        <c:ser>
          <c:idx val="3"/>
          <c:order val="3"/>
          <c:tx>
            <c:strRef>
              <c:f>'Средние цены'!$B$9</c:f>
              <c:strCache>
                <c:ptCount val="1"/>
                <c:pt idx="0">
                  <c:v>Морковь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'Средние цены'!$BK$4:$DQ$5</c:f>
              <c:multiLvlStrCache/>
            </c:multiLvlStrRef>
          </c:cat>
          <c:val>
            <c:numRef>
              <c:f>'Средние цены'!$BK$9:$DQ$9</c:f>
              <c:numCache/>
            </c:numRef>
          </c:val>
          <c:smooth val="0"/>
        </c:ser>
        <c:marker val="1"/>
        <c:axId val="33412673"/>
        <c:axId val="24340098"/>
      </c:lineChart>
      <c:catAx>
        <c:axId val="33412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40098"/>
        <c:crosses val="autoZero"/>
        <c:auto val="1"/>
        <c:lblOffset val="100"/>
        <c:tickLblSkip val="1"/>
        <c:noMultiLvlLbl val="0"/>
      </c:catAx>
      <c:valAx>
        <c:axId val="24340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12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355"/>
          <c:w val="0.29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123825</xdr:rowOff>
    </xdr:from>
    <xdr:to>
      <xdr:col>1</xdr:col>
      <xdr:colOff>276225</xdr:colOff>
      <xdr:row>2</xdr:row>
      <xdr:rowOff>476250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102</xdr:col>
      <xdr:colOff>266700</xdr:colOff>
      <xdr:row>19</xdr:row>
      <xdr:rowOff>85725</xdr:rowOff>
    </xdr:from>
    <xdr:to>
      <xdr:col>118</xdr:col>
      <xdr:colOff>676275</xdr:colOff>
      <xdr:row>41</xdr:row>
      <xdr:rowOff>9525</xdr:rowOff>
    </xdr:to>
    <xdr:graphicFrame>
      <xdr:nvGraphicFramePr>
        <xdr:cNvPr id="1" name="Диаграмма 1"/>
        <xdr:cNvGraphicFramePr/>
      </xdr:nvGraphicFramePr>
      <xdr:xfrm>
        <a:off x="73428225" y="4324350"/>
        <a:ext cx="113823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0;&#1085;&#1072;&#1084;&#1080;&#1082;&#1072;%20&#1087;&#1086;%20&#1075;&#1086;&#1076;&#1072;&#1084;\&#1054;&#1074;&#1086;&#1097;&#1080;%20+&#1089;&#1088;%20&#1079;&#1085;&#1072;&#10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вощи 2011"/>
      <sheetName val="Овощи 2012"/>
      <sheetName val="Овощи по датам 2013"/>
      <sheetName val="овощи по месяцам 2013"/>
      <sheetName val="розн на рынках мин-мак"/>
      <sheetName val="Овощи по датам 2014"/>
      <sheetName val="овощи по месяцам 2014"/>
      <sheetName val="розн на рынках мин-мак 2014 )"/>
      <sheetName val="Лист1"/>
    </sheetNames>
    <sheetDataSet>
      <sheetData sheetId="3">
        <row r="20">
          <cell r="L20">
            <v>16.42</v>
          </cell>
        </row>
        <row r="22">
          <cell r="L22">
            <v>12.039999999999997</v>
          </cell>
        </row>
        <row r="23">
          <cell r="L23">
            <v>21.36</v>
          </cell>
        </row>
        <row r="24">
          <cell r="L24">
            <v>23.259999999999998</v>
          </cell>
        </row>
        <row r="25">
          <cell r="L25">
            <v>18.880000000000003</v>
          </cell>
        </row>
        <row r="26">
          <cell r="L26">
            <v>78.22</v>
          </cell>
        </row>
        <row r="27">
          <cell r="L27">
            <v>58.220000000000006</v>
          </cell>
        </row>
        <row r="28">
          <cell r="L28">
            <v>139.92000000000002</v>
          </cell>
        </row>
        <row r="29">
          <cell r="L29">
            <v>47.34</v>
          </cell>
        </row>
        <row r="30">
          <cell r="L30">
            <v>81.5</v>
          </cell>
        </row>
        <row r="31">
          <cell r="L31">
            <v>72.2</v>
          </cell>
        </row>
        <row r="32">
          <cell r="L32">
            <v>59.2</v>
          </cell>
        </row>
        <row r="33">
          <cell r="L33">
            <v>41.54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tabSelected="1"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02" sqref="L102"/>
    </sheetView>
  </sheetViews>
  <sheetFormatPr defaultColWidth="9.00390625" defaultRowHeight="12.75"/>
  <cols>
    <col min="1" max="1" width="11.375" style="0" customWidth="1"/>
    <col min="2" max="2" width="12.625" style="0" customWidth="1"/>
    <col min="3" max="3" width="10.625" style="0" customWidth="1"/>
    <col min="4" max="4" width="12.00390625" style="0" customWidth="1"/>
    <col min="5" max="5" width="11.00390625" style="0" customWidth="1"/>
    <col min="6" max="6" width="10.375" style="0" customWidth="1"/>
    <col min="7" max="7" width="11.25390625" style="0" customWidth="1"/>
    <col min="8" max="9" width="10.375" style="0" customWidth="1"/>
    <col min="10" max="10" width="11.00390625" style="0" customWidth="1"/>
    <col min="11" max="12" width="10.125" style="0" customWidth="1"/>
    <col min="13" max="13" width="10.75390625" style="0" customWidth="1"/>
  </cols>
  <sheetData>
    <row r="1" spans="1:13" ht="18">
      <c r="A1" s="74" t="s">
        <v>189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2.75" customHeight="1">
      <c r="A2" s="75" t="s">
        <v>624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1" t="s">
        <v>16</v>
      </c>
    </row>
    <row r="3" spans="1:13" ht="59.25" customHeight="1">
      <c r="A3" s="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</row>
    <row r="4" spans="1:13" ht="15" customHeight="1">
      <c r="A4" s="71" t="s">
        <v>55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</row>
    <row r="5" spans="1:13" ht="27" customHeight="1" hidden="1">
      <c r="A5" s="11">
        <v>2003</v>
      </c>
      <c r="B5" s="3" t="s">
        <v>27</v>
      </c>
      <c r="C5" s="3" t="s">
        <v>32</v>
      </c>
      <c r="D5" s="3" t="s">
        <v>72</v>
      </c>
      <c r="E5" s="3" t="s">
        <v>66</v>
      </c>
      <c r="F5" s="3" t="s">
        <v>73</v>
      </c>
      <c r="G5" s="3" t="s">
        <v>74</v>
      </c>
      <c r="H5" s="3" t="s">
        <v>75</v>
      </c>
      <c r="I5" s="3" t="s">
        <v>76</v>
      </c>
      <c r="J5" s="3" t="s">
        <v>29</v>
      </c>
      <c r="K5" s="3" t="s">
        <v>49</v>
      </c>
      <c r="L5" s="3" t="s">
        <v>15</v>
      </c>
      <c r="M5" s="3" t="s">
        <v>48</v>
      </c>
    </row>
    <row r="6" spans="1:13" ht="22.5" customHeight="1" hidden="1">
      <c r="A6" s="11">
        <v>2004</v>
      </c>
      <c r="B6" s="4" t="s">
        <v>15</v>
      </c>
      <c r="C6" s="4" t="s">
        <v>15</v>
      </c>
      <c r="D6" s="4" t="s">
        <v>15</v>
      </c>
      <c r="E6" s="3" t="s">
        <v>17</v>
      </c>
      <c r="F6" s="3" t="s">
        <v>13</v>
      </c>
      <c r="G6" s="3" t="s">
        <v>13</v>
      </c>
      <c r="H6" s="3" t="s">
        <v>14</v>
      </c>
      <c r="I6" s="3" t="s">
        <v>14</v>
      </c>
      <c r="J6" s="3" t="s">
        <v>18</v>
      </c>
      <c r="K6" s="3" t="s">
        <v>15</v>
      </c>
      <c r="L6" s="3" t="s">
        <v>15</v>
      </c>
      <c r="M6" s="3" t="s">
        <v>15</v>
      </c>
    </row>
    <row r="7" spans="1:13" ht="23.25" customHeight="1" hidden="1">
      <c r="A7" s="11">
        <v>2005</v>
      </c>
      <c r="B7" s="4" t="s">
        <v>19</v>
      </c>
      <c r="C7" s="4" t="s">
        <v>19</v>
      </c>
      <c r="D7" s="4" t="s">
        <v>20</v>
      </c>
      <c r="E7" s="4" t="s">
        <v>21</v>
      </c>
      <c r="F7" s="4" t="s">
        <v>33</v>
      </c>
      <c r="G7" s="4" t="s">
        <v>33</v>
      </c>
      <c r="H7" s="4" t="s">
        <v>39</v>
      </c>
      <c r="I7" s="4" t="s">
        <v>43</v>
      </c>
      <c r="J7" s="4" t="s">
        <v>23</v>
      </c>
      <c r="K7" s="4" t="s">
        <v>24</v>
      </c>
      <c r="L7" s="4" t="s">
        <v>22</v>
      </c>
      <c r="M7" s="4" t="s">
        <v>25</v>
      </c>
    </row>
    <row r="8" spans="1:13" ht="18.75" customHeight="1">
      <c r="A8" s="15">
        <v>2010</v>
      </c>
      <c r="B8" s="17" t="s">
        <v>32</v>
      </c>
      <c r="C8" s="17" t="s">
        <v>153</v>
      </c>
      <c r="D8" s="17" t="s">
        <v>153</v>
      </c>
      <c r="E8" s="17" t="s">
        <v>44</v>
      </c>
      <c r="F8" s="17" t="s">
        <v>194</v>
      </c>
      <c r="G8" s="19" t="s">
        <v>203</v>
      </c>
      <c r="H8" s="17" t="s">
        <v>204</v>
      </c>
      <c r="I8" s="19" t="s">
        <v>205</v>
      </c>
      <c r="J8" s="17" t="s">
        <v>205</v>
      </c>
      <c r="K8" s="17" t="s">
        <v>90</v>
      </c>
      <c r="L8" s="17" t="s">
        <v>90</v>
      </c>
      <c r="M8" s="17" t="s">
        <v>224</v>
      </c>
    </row>
    <row r="9" spans="1:13" ht="17.25" customHeight="1">
      <c r="A9" s="15">
        <v>2011</v>
      </c>
      <c r="B9" s="17" t="s">
        <v>231</v>
      </c>
      <c r="C9" s="17" t="s">
        <v>231</v>
      </c>
      <c r="D9" s="17" t="s">
        <v>242</v>
      </c>
      <c r="E9" s="17" t="s">
        <v>245</v>
      </c>
      <c r="F9" s="17" t="s">
        <v>226</v>
      </c>
      <c r="G9" s="19" t="s">
        <v>250</v>
      </c>
      <c r="H9" s="17" t="s">
        <v>170</v>
      </c>
      <c r="I9" s="19" t="s">
        <v>180</v>
      </c>
      <c r="J9" s="17" t="s">
        <v>103</v>
      </c>
      <c r="K9" s="17" t="s">
        <v>166</v>
      </c>
      <c r="L9" s="17" t="s">
        <v>66</v>
      </c>
      <c r="M9" s="17" t="s">
        <v>166</v>
      </c>
    </row>
    <row r="10" spans="1:13" ht="17.25" customHeight="1">
      <c r="A10" s="15">
        <v>2012</v>
      </c>
      <c r="B10" s="17" t="s">
        <v>166</v>
      </c>
      <c r="C10" s="17" t="s">
        <v>84</v>
      </c>
      <c r="D10" s="17" t="s">
        <v>84</v>
      </c>
      <c r="E10" s="17" t="s">
        <v>84</v>
      </c>
      <c r="F10" s="17" t="s">
        <v>268</v>
      </c>
      <c r="G10" s="19" t="s">
        <v>268</v>
      </c>
      <c r="H10" s="17" t="s">
        <v>34</v>
      </c>
      <c r="I10" s="19" t="s">
        <v>275</v>
      </c>
      <c r="J10" s="17" t="s">
        <v>32</v>
      </c>
      <c r="K10" s="17" t="s">
        <v>30</v>
      </c>
      <c r="L10" s="17" t="s">
        <v>30</v>
      </c>
      <c r="M10" s="17" t="s">
        <v>142</v>
      </c>
    </row>
    <row r="11" spans="1:13" ht="17.25" customHeight="1">
      <c r="A11" s="15">
        <v>2013</v>
      </c>
      <c r="B11" s="17" t="s">
        <v>84</v>
      </c>
      <c r="C11" s="17" t="s">
        <v>42</v>
      </c>
      <c r="D11" s="17" t="s">
        <v>283</v>
      </c>
      <c r="E11" s="17" t="s">
        <v>286</v>
      </c>
      <c r="F11" s="17" t="s">
        <v>161</v>
      </c>
      <c r="G11" s="19" t="s">
        <v>255</v>
      </c>
      <c r="H11" s="17" t="s">
        <v>173</v>
      </c>
      <c r="I11" s="19" t="s">
        <v>172</v>
      </c>
      <c r="J11" s="17" t="s">
        <v>328</v>
      </c>
      <c r="K11" s="29" t="s">
        <v>335</v>
      </c>
      <c r="L11" s="29" t="s">
        <v>42</v>
      </c>
      <c r="M11" s="29" t="s">
        <v>344</v>
      </c>
    </row>
    <row r="12" spans="1:13" ht="17.25" customHeight="1">
      <c r="A12" s="35">
        <v>2014</v>
      </c>
      <c r="B12" s="17" t="s">
        <v>107</v>
      </c>
      <c r="C12" s="17" t="s">
        <v>251</v>
      </c>
      <c r="D12" s="17" t="s">
        <v>143</v>
      </c>
      <c r="E12" s="17" t="s">
        <v>143</v>
      </c>
      <c r="F12" s="17" t="s">
        <v>356</v>
      </c>
      <c r="G12" s="19" t="s">
        <v>355</v>
      </c>
      <c r="H12" s="17" t="s">
        <v>207</v>
      </c>
      <c r="I12" s="19" t="s">
        <v>36</v>
      </c>
      <c r="J12" s="17" t="s">
        <v>42</v>
      </c>
      <c r="K12" s="29" t="s">
        <v>375</v>
      </c>
      <c r="L12" s="29" t="s">
        <v>380</v>
      </c>
      <c r="M12" s="29" t="s">
        <v>90</v>
      </c>
    </row>
    <row r="13" spans="1:13" ht="17.25" customHeight="1">
      <c r="A13" s="35">
        <v>2015</v>
      </c>
      <c r="B13" s="17" t="s">
        <v>385</v>
      </c>
      <c r="C13" s="17" t="s">
        <v>362</v>
      </c>
      <c r="D13" s="17" t="s">
        <v>394</v>
      </c>
      <c r="E13" s="17" t="s">
        <v>393</v>
      </c>
      <c r="F13" s="17" t="s">
        <v>401</v>
      </c>
      <c r="G13" s="19" t="s">
        <v>255</v>
      </c>
      <c r="H13" s="17" t="s">
        <v>168</v>
      </c>
      <c r="I13" s="19" t="s">
        <v>160</v>
      </c>
      <c r="J13" s="17" t="s">
        <v>417</v>
      </c>
      <c r="K13" s="29" t="s">
        <v>84</v>
      </c>
      <c r="L13" s="29" t="s">
        <v>425</v>
      </c>
      <c r="M13" s="29" t="s">
        <v>428</v>
      </c>
    </row>
    <row r="14" spans="1:13" ht="17.25" customHeight="1">
      <c r="A14" s="35">
        <v>2016</v>
      </c>
      <c r="B14" s="17" t="s">
        <v>434</v>
      </c>
      <c r="C14" s="17" t="s">
        <v>178</v>
      </c>
      <c r="D14" s="17" t="s">
        <v>434</v>
      </c>
      <c r="E14" s="17" t="s">
        <v>434</v>
      </c>
      <c r="F14" s="17" t="s">
        <v>444</v>
      </c>
      <c r="G14" s="19" t="s">
        <v>450</v>
      </c>
      <c r="H14" s="17" t="s">
        <v>456</v>
      </c>
      <c r="I14" s="19" t="s">
        <v>339</v>
      </c>
      <c r="J14" s="17" t="s">
        <v>460</v>
      </c>
      <c r="K14" s="29" t="s">
        <v>466</v>
      </c>
      <c r="L14" s="29" t="s">
        <v>470</v>
      </c>
      <c r="M14" s="29" t="s">
        <v>484</v>
      </c>
    </row>
    <row r="15" spans="1:13" ht="17.25" customHeight="1">
      <c r="A15" s="15">
        <v>2017</v>
      </c>
      <c r="B15" s="17" t="s">
        <v>476</v>
      </c>
      <c r="C15" s="17" t="s">
        <v>480</v>
      </c>
      <c r="D15" s="17" t="s">
        <v>490</v>
      </c>
      <c r="E15" s="17" t="s">
        <v>493</v>
      </c>
      <c r="F15" s="17" t="s">
        <v>497</v>
      </c>
      <c r="G15" s="19" t="s">
        <v>502</v>
      </c>
      <c r="H15" s="17" t="s">
        <v>508</v>
      </c>
      <c r="I15" s="19" t="s">
        <v>363</v>
      </c>
      <c r="J15" s="17" t="s">
        <v>87</v>
      </c>
      <c r="K15" s="29" t="s">
        <v>87</v>
      </c>
      <c r="L15" s="29" t="s">
        <v>220</v>
      </c>
      <c r="M15" s="29" t="s">
        <v>520</v>
      </c>
    </row>
    <row r="16" spans="1:13" ht="17.25" customHeight="1">
      <c r="A16" s="15">
        <v>2018</v>
      </c>
      <c r="B16" s="17" t="s">
        <v>525</v>
      </c>
      <c r="C16" s="17" t="s">
        <v>525</v>
      </c>
      <c r="D16" s="17" t="s">
        <v>195</v>
      </c>
      <c r="E16" s="17" t="s">
        <v>195</v>
      </c>
      <c r="F16" s="17" t="s">
        <v>195</v>
      </c>
      <c r="G16" s="19" t="s">
        <v>231</v>
      </c>
      <c r="H16" s="17" t="s">
        <v>226</v>
      </c>
      <c r="I16" s="19" t="s">
        <v>219</v>
      </c>
      <c r="J16" s="17" t="s">
        <v>85</v>
      </c>
      <c r="K16" s="29" t="s">
        <v>122</v>
      </c>
      <c r="L16" s="29" t="s">
        <v>87</v>
      </c>
      <c r="M16" s="29" t="s">
        <v>462</v>
      </c>
    </row>
    <row r="17" spans="1:13" ht="17.25" customHeight="1">
      <c r="A17" s="15">
        <v>2019</v>
      </c>
      <c r="B17" s="17" t="s">
        <v>90</v>
      </c>
      <c r="C17" s="17" t="s">
        <v>557</v>
      </c>
      <c r="D17" s="17" t="s">
        <v>430</v>
      </c>
      <c r="E17" s="17" t="s">
        <v>90</v>
      </c>
      <c r="F17" s="17" t="s">
        <v>564</v>
      </c>
      <c r="G17" s="19" t="s">
        <v>570</v>
      </c>
      <c r="H17" s="17" t="s">
        <v>574</v>
      </c>
      <c r="I17" s="19" t="s">
        <v>575</v>
      </c>
      <c r="J17" s="17" t="s">
        <v>100</v>
      </c>
      <c r="K17" s="29" t="s">
        <v>104</v>
      </c>
      <c r="L17" s="29" t="s">
        <v>481</v>
      </c>
      <c r="M17" s="29" t="s">
        <v>85</v>
      </c>
    </row>
    <row r="18" spans="1:13" ht="17.25" customHeight="1">
      <c r="A18" s="35">
        <v>2020</v>
      </c>
      <c r="B18" s="17" t="s">
        <v>586</v>
      </c>
      <c r="C18" s="17" t="s">
        <v>587</v>
      </c>
      <c r="D18" s="17" t="s">
        <v>439</v>
      </c>
      <c r="E18" s="17" t="s">
        <v>205</v>
      </c>
      <c r="F18" s="17" t="s">
        <v>97</v>
      </c>
      <c r="G18" s="19" t="s">
        <v>602</v>
      </c>
      <c r="H18" s="17" t="s">
        <v>539</v>
      </c>
      <c r="I18" s="19" t="s">
        <v>165</v>
      </c>
      <c r="J18" s="17" t="s">
        <v>220</v>
      </c>
      <c r="K18" s="29" t="s">
        <v>609</v>
      </c>
      <c r="L18" s="29" t="s">
        <v>588</v>
      </c>
      <c r="M18" s="29" t="s">
        <v>195</v>
      </c>
    </row>
    <row r="19" spans="1:13" ht="17.25" customHeight="1">
      <c r="A19" s="35">
        <v>2021</v>
      </c>
      <c r="B19" s="17" t="s">
        <v>195</v>
      </c>
      <c r="C19" s="17" t="s">
        <v>239</v>
      </c>
      <c r="D19" s="17" t="s">
        <v>625</v>
      </c>
      <c r="E19" s="17" t="s">
        <v>239</v>
      </c>
      <c r="F19" s="17" t="s">
        <v>629</v>
      </c>
      <c r="G19" s="19" t="s">
        <v>630</v>
      </c>
      <c r="H19" s="17" t="s">
        <v>542</v>
      </c>
      <c r="I19" s="19" t="s">
        <v>232</v>
      </c>
      <c r="J19" s="17" t="s">
        <v>245</v>
      </c>
      <c r="K19" s="29" t="s">
        <v>642</v>
      </c>
      <c r="L19" s="29" t="s">
        <v>647</v>
      </c>
      <c r="M19" s="29"/>
    </row>
    <row r="20" spans="1:13" ht="15.75">
      <c r="A20" s="71" t="s">
        <v>56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</row>
    <row r="21" spans="1:13" ht="21.75" customHeight="1" hidden="1">
      <c r="A21" s="12">
        <v>2003</v>
      </c>
      <c r="B21" s="5" t="s">
        <v>70</v>
      </c>
      <c r="C21" s="5" t="s">
        <v>71</v>
      </c>
      <c r="D21" s="5" t="s">
        <v>144</v>
      </c>
      <c r="E21" s="5" t="s">
        <v>78</v>
      </c>
      <c r="F21" s="5" t="s">
        <v>79</v>
      </c>
      <c r="G21" s="5" t="s">
        <v>80</v>
      </c>
      <c r="H21" s="5" t="s">
        <v>30</v>
      </c>
      <c r="I21" s="5" t="s">
        <v>50</v>
      </c>
      <c r="J21" s="5" t="s">
        <v>81</v>
      </c>
      <c r="K21" s="5" t="s">
        <v>82</v>
      </c>
      <c r="L21" s="5" t="s">
        <v>83</v>
      </c>
      <c r="M21" s="5" t="s">
        <v>54</v>
      </c>
    </row>
    <row r="22" spans="1:13" ht="20.25" customHeight="1" hidden="1">
      <c r="A22" s="12">
        <v>2004</v>
      </c>
      <c r="B22" s="5" t="s">
        <v>48</v>
      </c>
      <c r="C22" s="5" t="s">
        <v>52</v>
      </c>
      <c r="D22" s="5" t="s">
        <v>15</v>
      </c>
      <c r="E22" s="5" t="s">
        <v>54</v>
      </c>
      <c r="F22" s="5" t="s">
        <v>59</v>
      </c>
      <c r="G22" s="5" t="s">
        <v>61</v>
      </c>
      <c r="H22" s="5" t="s">
        <v>30</v>
      </c>
      <c r="I22" s="5" t="s">
        <v>47</v>
      </c>
      <c r="J22" s="5" t="s">
        <v>64</v>
      </c>
      <c r="K22" s="5" t="s">
        <v>67</v>
      </c>
      <c r="L22" s="5" t="s">
        <v>68</v>
      </c>
      <c r="M22" s="5" t="s">
        <v>69</v>
      </c>
    </row>
    <row r="23" spans="1:13" ht="27.75" customHeight="1" hidden="1">
      <c r="A23" s="12">
        <v>2005</v>
      </c>
      <c r="B23" s="5" t="s">
        <v>26</v>
      </c>
      <c r="C23" s="5" t="s">
        <v>26</v>
      </c>
      <c r="D23" s="5" t="s">
        <v>29</v>
      </c>
      <c r="E23" s="5" t="s">
        <v>31</v>
      </c>
      <c r="F23" s="5" t="s">
        <v>34</v>
      </c>
      <c r="G23" s="5" t="s">
        <v>36</v>
      </c>
      <c r="H23" s="5" t="s">
        <v>40</v>
      </c>
      <c r="I23" s="5" t="s">
        <v>44</v>
      </c>
      <c r="J23" s="5" t="s">
        <v>47</v>
      </c>
      <c r="K23" s="5" t="s">
        <v>48</v>
      </c>
      <c r="L23" s="5" t="s">
        <v>47</v>
      </c>
      <c r="M23" s="5" t="s">
        <v>47</v>
      </c>
    </row>
    <row r="24" spans="1:13" ht="18.75" customHeight="1">
      <c r="A24" s="15">
        <v>2010</v>
      </c>
      <c r="B24" s="17" t="s">
        <v>116</v>
      </c>
      <c r="C24" s="17" t="s">
        <v>156</v>
      </c>
      <c r="D24" s="17" t="s">
        <v>198</v>
      </c>
      <c r="E24" s="17" t="s">
        <v>87</v>
      </c>
      <c r="F24" s="17" t="s">
        <v>193</v>
      </c>
      <c r="G24" s="17" t="s">
        <v>165</v>
      </c>
      <c r="H24" s="17" t="s">
        <v>165</v>
      </c>
      <c r="I24" s="17" t="s">
        <v>160</v>
      </c>
      <c r="J24" s="17" t="s">
        <v>217</v>
      </c>
      <c r="K24" s="17" t="s">
        <v>100</v>
      </c>
      <c r="L24" s="17" t="s">
        <v>107</v>
      </c>
      <c r="M24" s="20" t="s">
        <v>225</v>
      </c>
    </row>
    <row r="25" spans="1:13" ht="18.75" customHeight="1">
      <c r="A25" s="15">
        <v>2011</v>
      </c>
      <c r="B25" s="17" t="s">
        <v>232</v>
      </c>
      <c r="C25" s="17" t="s">
        <v>237</v>
      </c>
      <c r="D25" s="17" t="s">
        <v>243</v>
      </c>
      <c r="E25" s="17" t="s">
        <v>226</v>
      </c>
      <c r="F25" s="17" t="s">
        <v>143</v>
      </c>
      <c r="G25" s="17" t="s">
        <v>251</v>
      </c>
      <c r="H25" s="17" t="s">
        <v>254</v>
      </c>
      <c r="I25" s="17" t="s">
        <v>29</v>
      </c>
      <c r="J25" s="17" t="s">
        <v>29</v>
      </c>
      <c r="K25" s="17" t="s">
        <v>29</v>
      </c>
      <c r="L25" s="17" t="s">
        <v>50</v>
      </c>
      <c r="M25" s="20" t="s">
        <v>65</v>
      </c>
    </row>
    <row r="26" spans="1:13" ht="18.75" customHeight="1">
      <c r="A26" s="15">
        <v>2012</v>
      </c>
      <c r="B26" s="17" t="s">
        <v>65</v>
      </c>
      <c r="C26" s="17" t="s">
        <v>50</v>
      </c>
      <c r="D26" s="17" t="s">
        <v>27</v>
      </c>
      <c r="E26" s="17" t="s">
        <v>30</v>
      </c>
      <c r="F26" s="17" t="s">
        <v>194</v>
      </c>
      <c r="G26" s="17" t="s">
        <v>269</v>
      </c>
      <c r="H26" s="17" t="s">
        <v>90</v>
      </c>
      <c r="I26" s="17" t="s">
        <v>86</v>
      </c>
      <c r="J26" s="17" t="s">
        <v>106</v>
      </c>
      <c r="K26" s="17" t="s">
        <v>84</v>
      </c>
      <c r="L26" s="17" t="s">
        <v>84</v>
      </c>
      <c r="M26" s="20" t="s">
        <v>84</v>
      </c>
    </row>
    <row r="27" spans="1:13" ht="18.75" customHeight="1">
      <c r="A27" s="15">
        <v>2013</v>
      </c>
      <c r="B27" s="17" t="s">
        <v>106</v>
      </c>
      <c r="C27" s="17" t="s">
        <v>104</v>
      </c>
      <c r="D27" s="17" t="s">
        <v>46</v>
      </c>
      <c r="E27" s="17" t="s">
        <v>287</v>
      </c>
      <c r="F27" s="17" t="s">
        <v>292</v>
      </c>
      <c r="G27" s="17" t="s">
        <v>219</v>
      </c>
      <c r="H27" s="17" t="s">
        <v>134</v>
      </c>
      <c r="I27" s="17" t="s">
        <v>326</v>
      </c>
      <c r="J27" s="17" t="s">
        <v>329</v>
      </c>
      <c r="K27" s="17" t="s">
        <v>116</v>
      </c>
      <c r="L27" s="17" t="s">
        <v>166</v>
      </c>
      <c r="M27" s="20" t="s">
        <v>345</v>
      </c>
    </row>
    <row r="28" spans="1:13" ht="18.75" customHeight="1">
      <c r="A28" s="35">
        <v>2014</v>
      </c>
      <c r="B28" s="17" t="s">
        <v>175</v>
      </c>
      <c r="C28" s="17" t="s">
        <v>354</v>
      </c>
      <c r="D28" s="17" t="s">
        <v>358</v>
      </c>
      <c r="E28" s="17" t="s">
        <v>286</v>
      </c>
      <c r="F28" s="17" t="s">
        <v>359</v>
      </c>
      <c r="G28" s="17" t="s">
        <v>357</v>
      </c>
      <c r="H28" s="17" t="s">
        <v>36</v>
      </c>
      <c r="I28" s="17" t="s">
        <v>104</v>
      </c>
      <c r="J28" s="17" t="s">
        <v>84</v>
      </c>
      <c r="K28" s="17" t="s">
        <v>376</v>
      </c>
      <c r="L28" s="17" t="s">
        <v>42</v>
      </c>
      <c r="M28" s="20" t="s">
        <v>382</v>
      </c>
    </row>
    <row r="29" spans="1:13" ht="18.75" customHeight="1">
      <c r="A29" s="15">
        <v>2015</v>
      </c>
      <c r="B29" s="17" t="s">
        <v>243</v>
      </c>
      <c r="C29" s="17" t="s">
        <v>386</v>
      </c>
      <c r="D29" s="17" t="s">
        <v>395</v>
      </c>
      <c r="E29" s="17" t="s">
        <v>396</v>
      </c>
      <c r="F29" s="17" t="s">
        <v>402</v>
      </c>
      <c r="G29" s="17" t="s">
        <v>408</v>
      </c>
      <c r="H29" s="17" t="s">
        <v>133</v>
      </c>
      <c r="I29" s="17" t="s">
        <v>179</v>
      </c>
      <c r="J29" s="17" t="s">
        <v>335</v>
      </c>
      <c r="K29" s="17" t="s">
        <v>42</v>
      </c>
      <c r="L29" s="17" t="s">
        <v>335</v>
      </c>
      <c r="M29" s="20" t="s">
        <v>429</v>
      </c>
    </row>
    <row r="30" spans="1:13" ht="18.75" customHeight="1">
      <c r="A30" s="35">
        <v>2016</v>
      </c>
      <c r="B30" s="17" t="s">
        <v>85</v>
      </c>
      <c r="C30" s="17" t="s">
        <v>339</v>
      </c>
      <c r="D30" s="17" t="s">
        <v>439</v>
      </c>
      <c r="E30" s="17" t="s">
        <v>155</v>
      </c>
      <c r="F30" s="17" t="s">
        <v>445</v>
      </c>
      <c r="G30" s="17" t="s">
        <v>349</v>
      </c>
      <c r="H30" s="17" t="s">
        <v>90</v>
      </c>
      <c r="I30" s="17" t="s">
        <v>107</v>
      </c>
      <c r="J30" s="17" t="s">
        <v>461</v>
      </c>
      <c r="K30" s="17" t="s">
        <v>467</v>
      </c>
      <c r="L30" s="19" t="s">
        <v>485</v>
      </c>
      <c r="M30" s="19" t="s">
        <v>486</v>
      </c>
    </row>
    <row r="31" spans="1:13" ht="18.75" customHeight="1">
      <c r="A31" s="15">
        <v>2017</v>
      </c>
      <c r="B31" s="17" t="s">
        <v>477</v>
      </c>
      <c r="C31" s="17" t="s">
        <v>481</v>
      </c>
      <c r="D31" s="17" t="s">
        <v>481</v>
      </c>
      <c r="E31" s="17" t="s">
        <v>494</v>
      </c>
      <c r="F31" s="17" t="s">
        <v>498</v>
      </c>
      <c r="G31" s="17" t="s">
        <v>503</v>
      </c>
      <c r="H31" s="17" t="s">
        <v>509</v>
      </c>
      <c r="I31" s="17" t="s">
        <v>100</v>
      </c>
      <c r="J31" s="17" t="s">
        <v>116</v>
      </c>
      <c r="K31" s="17" t="s">
        <v>345</v>
      </c>
      <c r="L31" s="19" t="s">
        <v>84</v>
      </c>
      <c r="M31" s="20" t="s">
        <v>521</v>
      </c>
    </row>
    <row r="32" spans="1:13" ht="18.75" customHeight="1">
      <c r="A32" s="15">
        <v>2018</v>
      </c>
      <c r="B32" s="17" t="s">
        <v>42</v>
      </c>
      <c r="C32" s="17" t="s">
        <v>526</v>
      </c>
      <c r="D32" s="17" t="s">
        <v>220</v>
      </c>
      <c r="E32" s="17" t="s">
        <v>533</v>
      </c>
      <c r="F32" s="17" t="s">
        <v>255</v>
      </c>
      <c r="G32" s="17" t="s">
        <v>539</v>
      </c>
      <c r="H32" s="17" t="s">
        <v>134</v>
      </c>
      <c r="I32" s="17" t="s">
        <v>220</v>
      </c>
      <c r="J32" s="17" t="s">
        <v>520</v>
      </c>
      <c r="K32" s="17" t="s">
        <v>220</v>
      </c>
      <c r="L32" s="19" t="s">
        <v>205</v>
      </c>
      <c r="M32" s="20" t="s">
        <v>550</v>
      </c>
    </row>
    <row r="33" spans="1:13" ht="18.75" customHeight="1">
      <c r="A33" s="15">
        <v>2019</v>
      </c>
      <c r="B33" s="17" t="s">
        <v>195</v>
      </c>
      <c r="C33" s="17" t="s">
        <v>558</v>
      </c>
      <c r="D33" s="17" t="s">
        <v>561</v>
      </c>
      <c r="E33" s="17" t="s">
        <v>540</v>
      </c>
      <c r="F33" s="17" t="s">
        <v>503</v>
      </c>
      <c r="G33" s="17" t="s">
        <v>246</v>
      </c>
      <c r="H33" s="17" t="s">
        <v>90</v>
      </c>
      <c r="I33" s="17" t="s">
        <v>90</v>
      </c>
      <c r="J33" s="17" t="s">
        <v>87</v>
      </c>
      <c r="K33" s="17" t="s">
        <v>91</v>
      </c>
      <c r="L33" s="19" t="s">
        <v>87</v>
      </c>
      <c r="M33" s="20" t="s">
        <v>581</v>
      </c>
    </row>
    <row r="34" spans="1:13" ht="18.75" customHeight="1">
      <c r="A34" s="15">
        <v>2020</v>
      </c>
      <c r="B34" s="17" t="s">
        <v>439</v>
      </c>
      <c r="C34" s="17" t="s">
        <v>439</v>
      </c>
      <c r="D34" s="17" t="s">
        <v>439</v>
      </c>
      <c r="E34" s="17" t="s">
        <v>110</v>
      </c>
      <c r="F34" s="17" t="s">
        <v>599</v>
      </c>
      <c r="G34" s="17" t="s">
        <v>90</v>
      </c>
      <c r="H34" s="17" t="s">
        <v>219</v>
      </c>
      <c r="I34" s="17" t="s">
        <v>107</v>
      </c>
      <c r="J34" s="17" t="s">
        <v>87</v>
      </c>
      <c r="K34" s="17" t="s">
        <v>87</v>
      </c>
      <c r="L34" s="19" t="s">
        <v>87</v>
      </c>
      <c r="M34" s="20" t="s">
        <v>339</v>
      </c>
    </row>
    <row r="35" spans="1:13" ht="18.75" customHeight="1">
      <c r="A35" s="35">
        <v>2021</v>
      </c>
      <c r="B35" s="17" t="s">
        <v>619</v>
      </c>
      <c r="C35" s="17" t="s">
        <v>619</v>
      </c>
      <c r="D35" s="17" t="s">
        <v>219</v>
      </c>
      <c r="E35" s="17" t="s">
        <v>219</v>
      </c>
      <c r="F35" s="17" t="s">
        <v>324</v>
      </c>
      <c r="G35" s="17" t="s">
        <v>226</v>
      </c>
      <c r="H35" s="17" t="s">
        <v>405</v>
      </c>
      <c r="I35" s="17" t="s">
        <v>245</v>
      </c>
      <c r="J35" s="17" t="s">
        <v>245</v>
      </c>
      <c r="K35" s="17" t="s">
        <v>643</v>
      </c>
      <c r="L35" s="19" t="s">
        <v>648</v>
      </c>
      <c r="M35" s="20"/>
    </row>
    <row r="36" spans="1:13" ht="14.25" customHeight="1">
      <c r="A36" s="71" t="s">
        <v>57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3"/>
    </row>
    <row r="37" spans="1:13" ht="0.75" customHeight="1" hidden="1">
      <c r="A37" s="13">
        <v>2003</v>
      </c>
      <c r="B37" s="7" t="s">
        <v>29</v>
      </c>
      <c r="C37" s="7" t="s">
        <v>38</v>
      </c>
      <c r="D37" s="7" t="s">
        <v>71</v>
      </c>
      <c r="E37" s="7" t="s">
        <v>84</v>
      </c>
      <c r="F37" s="7" t="s">
        <v>85</v>
      </c>
      <c r="G37" s="7" t="s">
        <v>86</v>
      </c>
      <c r="H37" s="7" t="s">
        <v>87</v>
      </c>
      <c r="I37" s="7" t="s">
        <v>66</v>
      </c>
      <c r="J37" s="7" t="s">
        <v>60</v>
      </c>
      <c r="K37" s="7" t="s">
        <v>51</v>
      </c>
      <c r="L37" s="7" t="s">
        <v>64</v>
      </c>
      <c r="M37" s="7" t="s">
        <v>48</v>
      </c>
    </row>
    <row r="38" spans="1:13" ht="24" customHeight="1" hidden="1">
      <c r="A38" s="14">
        <v>2004</v>
      </c>
      <c r="B38" s="8" t="s">
        <v>51</v>
      </c>
      <c r="C38" s="9" t="s">
        <v>50</v>
      </c>
      <c r="D38" s="9" t="s">
        <v>47</v>
      </c>
      <c r="E38" s="9" t="s">
        <v>53</v>
      </c>
      <c r="F38" s="9" t="s">
        <v>60</v>
      </c>
      <c r="G38" s="9" t="s">
        <v>62</v>
      </c>
      <c r="H38" s="9" t="s">
        <v>63</v>
      </c>
      <c r="I38" s="9" t="s">
        <v>66</v>
      </c>
      <c r="J38" s="9" t="s">
        <v>65</v>
      </c>
      <c r="K38" s="9" t="s">
        <v>53</v>
      </c>
      <c r="L38" s="9" t="s">
        <v>65</v>
      </c>
      <c r="M38" s="9" t="s">
        <v>47</v>
      </c>
    </row>
    <row r="39" spans="1:13" ht="21.75" customHeight="1" hidden="1">
      <c r="A39" s="13">
        <v>2005</v>
      </c>
      <c r="B39" s="7" t="s">
        <v>26</v>
      </c>
      <c r="C39" s="7" t="s">
        <v>27</v>
      </c>
      <c r="D39" s="7" t="s">
        <v>30</v>
      </c>
      <c r="E39" s="7" t="s">
        <v>32</v>
      </c>
      <c r="F39" s="7" t="s">
        <v>35</v>
      </c>
      <c r="G39" s="7" t="s">
        <v>37</v>
      </c>
      <c r="H39" s="7" t="s">
        <v>41</v>
      </c>
      <c r="I39" s="7" t="s">
        <v>46</v>
      </c>
      <c r="J39" s="7" t="s">
        <v>45</v>
      </c>
      <c r="K39" s="7" t="s">
        <v>49</v>
      </c>
      <c r="L39" s="7" t="s">
        <v>45</v>
      </c>
      <c r="M39" s="7" t="s">
        <v>50</v>
      </c>
    </row>
    <row r="40" spans="1:13" ht="17.25" customHeight="1">
      <c r="A40" s="15">
        <v>2010</v>
      </c>
      <c r="B40" s="17" t="s">
        <v>46</v>
      </c>
      <c r="C40" s="17" t="s">
        <v>179</v>
      </c>
      <c r="D40" s="17" t="s">
        <v>87</v>
      </c>
      <c r="E40" s="17" t="s">
        <v>133</v>
      </c>
      <c r="F40" s="17" t="s">
        <v>170</v>
      </c>
      <c r="G40" s="17" t="s">
        <v>206</v>
      </c>
      <c r="H40" s="17" t="s">
        <v>207</v>
      </c>
      <c r="I40" s="17" t="s">
        <v>143</v>
      </c>
      <c r="J40" s="17" t="s">
        <v>165</v>
      </c>
      <c r="K40" s="17" t="s">
        <v>219</v>
      </c>
      <c r="L40" s="17" t="s">
        <v>219</v>
      </c>
      <c r="M40" s="20" t="s">
        <v>226</v>
      </c>
    </row>
    <row r="41" spans="1:13" ht="17.25" customHeight="1">
      <c r="A41" s="15">
        <v>2011</v>
      </c>
      <c r="B41" s="17" t="s">
        <v>233</v>
      </c>
      <c r="C41" s="17" t="s">
        <v>238</v>
      </c>
      <c r="D41" s="17" t="s">
        <v>129</v>
      </c>
      <c r="E41" s="17" t="s">
        <v>246</v>
      </c>
      <c r="F41" s="17" t="s">
        <v>143</v>
      </c>
      <c r="G41" s="17" t="s">
        <v>226</v>
      </c>
      <c r="H41" s="17" t="s">
        <v>165</v>
      </c>
      <c r="I41" s="17" t="s">
        <v>107</v>
      </c>
      <c r="J41" s="17" t="s">
        <v>154</v>
      </c>
      <c r="K41" s="17" t="s">
        <v>46</v>
      </c>
      <c r="L41" s="17" t="s">
        <v>46</v>
      </c>
      <c r="M41" s="20" t="s">
        <v>116</v>
      </c>
    </row>
    <row r="42" spans="1:13" ht="17.25" customHeight="1">
      <c r="A42" s="15">
        <v>2012</v>
      </c>
      <c r="B42" s="17" t="s">
        <v>166</v>
      </c>
      <c r="C42" s="17" t="s">
        <v>46</v>
      </c>
      <c r="D42" s="17" t="s">
        <v>34</v>
      </c>
      <c r="E42" s="17" t="s">
        <v>34</v>
      </c>
      <c r="F42" s="17" t="s">
        <v>267</v>
      </c>
      <c r="G42" s="17" t="s">
        <v>270</v>
      </c>
      <c r="H42" s="17" t="s">
        <v>143</v>
      </c>
      <c r="I42" s="17" t="s">
        <v>207</v>
      </c>
      <c r="J42" s="17" t="s">
        <v>183</v>
      </c>
      <c r="K42" s="17" t="s">
        <v>179</v>
      </c>
      <c r="L42" s="17" t="s">
        <v>46</v>
      </c>
      <c r="M42" s="20" t="s">
        <v>42</v>
      </c>
    </row>
    <row r="43" spans="1:13" ht="17.25" customHeight="1">
      <c r="A43" s="15">
        <v>2013</v>
      </c>
      <c r="B43" s="17" t="s">
        <v>87</v>
      </c>
      <c r="C43" s="17" t="s">
        <v>160</v>
      </c>
      <c r="D43" s="17" t="s">
        <v>160</v>
      </c>
      <c r="E43" s="17" t="s">
        <v>288</v>
      </c>
      <c r="F43" s="17" t="s">
        <v>293</v>
      </c>
      <c r="G43" s="17" t="s">
        <v>321</v>
      </c>
      <c r="H43" s="17" t="s">
        <v>324</v>
      </c>
      <c r="I43" s="17" t="s">
        <v>173</v>
      </c>
      <c r="J43" s="17" t="s">
        <v>330</v>
      </c>
      <c r="K43" s="17" t="s">
        <v>336</v>
      </c>
      <c r="L43" s="17" t="s">
        <v>336</v>
      </c>
      <c r="M43" s="20" t="s">
        <v>346</v>
      </c>
    </row>
    <row r="44" spans="1:13" ht="17.25" customHeight="1">
      <c r="A44" s="35">
        <v>2014</v>
      </c>
      <c r="B44" s="17" t="s">
        <v>349</v>
      </c>
      <c r="C44" s="17" t="s">
        <v>349</v>
      </c>
      <c r="D44" s="17" t="s">
        <v>251</v>
      </c>
      <c r="E44" s="17" t="s">
        <v>360</v>
      </c>
      <c r="F44" s="17" t="s">
        <v>246</v>
      </c>
      <c r="G44" s="17" t="s">
        <v>129</v>
      </c>
      <c r="H44" s="17" t="s">
        <v>246</v>
      </c>
      <c r="I44" s="17" t="s">
        <v>133</v>
      </c>
      <c r="J44" s="17" t="s">
        <v>107</v>
      </c>
      <c r="K44" s="17" t="s">
        <v>336</v>
      </c>
      <c r="L44" s="17" t="s">
        <v>90</v>
      </c>
      <c r="M44" s="20" t="s">
        <v>90</v>
      </c>
    </row>
    <row r="45" spans="1:13" ht="17.25" customHeight="1">
      <c r="A45" s="15">
        <v>2015</v>
      </c>
      <c r="B45" s="17" t="s">
        <v>387</v>
      </c>
      <c r="C45" s="17" t="s">
        <v>245</v>
      </c>
      <c r="D45" s="17" t="s">
        <v>231</v>
      </c>
      <c r="E45" s="17" t="s">
        <v>397</v>
      </c>
      <c r="F45" s="17" t="s">
        <v>403</v>
      </c>
      <c r="G45" s="17" t="s">
        <v>177</v>
      </c>
      <c r="H45" s="17" t="s">
        <v>412</v>
      </c>
      <c r="I45" s="17" t="s">
        <v>322</v>
      </c>
      <c r="J45" s="17" t="s">
        <v>363</v>
      </c>
      <c r="K45" s="17" t="s">
        <v>107</v>
      </c>
      <c r="L45" s="17" t="s">
        <v>90</v>
      </c>
      <c r="M45" s="20" t="s">
        <v>430</v>
      </c>
    </row>
    <row r="46" spans="1:13" ht="17.25" customHeight="1">
      <c r="A46" s="35">
        <v>2016</v>
      </c>
      <c r="B46" s="17" t="s">
        <v>219</v>
      </c>
      <c r="C46" s="17" t="s">
        <v>195</v>
      </c>
      <c r="D46" s="17" t="s">
        <v>246</v>
      </c>
      <c r="E46" s="17" t="s">
        <v>293</v>
      </c>
      <c r="F46" s="17" t="s">
        <v>446</v>
      </c>
      <c r="G46" s="17" t="s">
        <v>451</v>
      </c>
      <c r="H46" s="17" t="s">
        <v>159</v>
      </c>
      <c r="I46" s="17" t="s">
        <v>255</v>
      </c>
      <c r="J46" s="17" t="s">
        <v>338</v>
      </c>
      <c r="K46" s="17" t="s">
        <v>463</v>
      </c>
      <c r="L46" s="17" t="s">
        <v>471</v>
      </c>
      <c r="M46" s="20" t="s">
        <v>134</v>
      </c>
    </row>
    <row r="47" spans="1:13" ht="17.25" customHeight="1">
      <c r="A47" s="15">
        <v>2017</v>
      </c>
      <c r="B47" s="17" t="s">
        <v>338</v>
      </c>
      <c r="C47" s="17" t="s">
        <v>90</v>
      </c>
      <c r="D47" s="17" t="s">
        <v>219</v>
      </c>
      <c r="E47" s="17" t="s">
        <v>246</v>
      </c>
      <c r="F47" s="17" t="s">
        <v>129</v>
      </c>
      <c r="G47" s="17" t="s">
        <v>420</v>
      </c>
      <c r="H47" s="17" t="s">
        <v>510</v>
      </c>
      <c r="I47" s="17" t="s">
        <v>409</v>
      </c>
      <c r="J47" s="17" t="s">
        <v>219</v>
      </c>
      <c r="K47" s="17" t="s">
        <v>515</v>
      </c>
      <c r="L47" s="17" t="s">
        <v>430</v>
      </c>
      <c r="M47" s="20" t="s">
        <v>90</v>
      </c>
    </row>
    <row r="48" spans="1:13" ht="17.25" customHeight="1">
      <c r="A48" s="15">
        <v>2018</v>
      </c>
      <c r="B48" s="17" t="s">
        <v>90</v>
      </c>
      <c r="C48" s="17" t="s">
        <v>227</v>
      </c>
      <c r="D48" s="17" t="s">
        <v>226</v>
      </c>
      <c r="E48" s="17" t="s">
        <v>226</v>
      </c>
      <c r="F48" s="17" t="s">
        <v>143</v>
      </c>
      <c r="G48" s="17" t="s">
        <v>540</v>
      </c>
      <c r="H48" s="17" t="s">
        <v>544</v>
      </c>
      <c r="I48" s="17" t="s">
        <v>110</v>
      </c>
      <c r="J48" s="17" t="s">
        <v>226</v>
      </c>
      <c r="K48" s="17" t="s">
        <v>363</v>
      </c>
      <c r="L48" s="17" t="s">
        <v>363</v>
      </c>
      <c r="M48" s="20" t="s">
        <v>551</v>
      </c>
    </row>
    <row r="49" spans="1:13" ht="17.25" customHeight="1">
      <c r="A49" s="15">
        <v>2019</v>
      </c>
      <c r="B49" s="17" t="s">
        <v>226</v>
      </c>
      <c r="C49" s="17" t="s">
        <v>226</v>
      </c>
      <c r="D49" s="17" t="s">
        <v>409</v>
      </c>
      <c r="E49" s="17" t="s">
        <v>505</v>
      </c>
      <c r="F49" s="17" t="s">
        <v>97</v>
      </c>
      <c r="G49" s="17" t="s">
        <v>503</v>
      </c>
      <c r="H49" s="17" t="s">
        <v>545</v>
      </c>
      <c r="I49" s="17" t="s">
        <v>246</v>
      </c>
      <c r="J49" s="17" t="s">
        <v>133</v>
      </c>
      <c r="K49" s="17" t="s">
        <v>219</v>
      </c>
      <c r="L49" s="17" t="s">
        <v>219</v>
      </c>
      <c r="M49" s="20" t="s">
        <v>90</v>
      </c>
    </row>
    <row r="50" spans="1:13" ht="17.25" customHeight="1">
      <c r="A50" s="15">
        <v>2020</v>
      </c>
      <c r="B50" s="17" t="s">
        <v>195</v>
      </c>
      <c r="C50" s="17" t="s">
        <v>588</v>
      </c>
      <c r="D50" s="17" t="s">
        <v>195</v>
      </c>
      <c r="E50" s="17" t="s">
        <v>129</v>
      </c>
      <c r="F50" s="17" t="s">
        <v>409</v>
      </c>
      <c r="G50" s="17" t="s">
        <v>261</v>
      </c>
      <c r="H50" s="17" t="s">
        <v>177</v>
      </c>
      <c r="I50" s="17" t="s">
        <v>110</v>
      </c>
      <c r="J50" s="17" t="s">
        <v>246</v>
      </c>
      <c r="K50" s="17" t="s">
        <v>610</v>
      </c>
      <c r="L50" s="17" t="s">
        <v>226</v>
      </c>
      <c r="M50" s="20" t="s">
        <v>165</v>
      </c>
    </row>
    <row r="51" spans="1:13" ht="17.25" customHeight="1">
      <c r="A51" s="15">
        <v>2021</v>
      </c>
      <c r="B51" s="17" t="s">
        <v>245</v>
      </c>
      <c r="C51" s="17" t="s">
        <v>245</v>
      </c>
      <c r="D51" s="17" t="s">
        <v>505</v>
      </c>
      <c r="E51" s="17" t="s">
        <v>110</v>
      </c>
      <c r="F51" s="17" t="s">
        <v>506</v>
      </c>
      <c r="G51" s="17" t="s">
        <v>240</v>
      </c>
      <c r="H51" s="17" t="s">
        <v>636</v>
      </c>
      <c r="I51" s="17" t="s">
        <v>503</v>
      </c>
      <c r="J51" s="17" t="s">
        <v>639</v>
      </c>
      <c r="K51" s="17" t="s">
        <v>644</v>
      </c>
      <c r="L51" s="17" t="s">
        <v>639</v>
      </c>
      <c r="M51" s="20"/>
    </row>
    <row r="52" spans="1:13" ht="17.25" customHeight="1">
      <c r="A52" s="71" t="s">
        <v>58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3"/>
    </row>
    <row r="53" spans="1:13" ht="24.75" customHeight="1" hidden="1">
      <c r="A53" s="12">
        <v>2003</v>
      </c>
      <c r="B53" s="5" t="s">
        <v>29</v>
      </c>
      <c r="C53" s="5" t="s">
        <v>32</v>
      </c>
      <c r="D53" s="5" t="s">
        <v>88</v>
      </c>
      <c r="E53" s="5" t="s">
        <v>77</v>
      </c>
      <c r="F53" s="5" t="s">
        <v>89</v>
      </c>
      <c r="G53" s="5" t="s">
        <v>90</v>
      </c>
      <c r="H53" s="5" t="s">
        <v>91</v>
      </c>
      <c r="I53" s="5" t="s">
        <v>92</v>
      </c>
      <c r="J53" s="5" t="s">
        <v>50</v>
      </c>
      <c r="K53" s="5" t="s">
        <v>54</v>
      </c>
      <c r="L53" s="5" t="s">
        <v>48</v>
      </c>
      <c r="M53" s="5" t="s">
        <v>15</v>
      </c>
    </row>
    <row r="54" spans="1:13" ht="21.75" customHeight="1" hidden="1">
      <c r="A54" s="12">
        <v>2004</v>
      </c>
      <c r="B54" s="5" t="s">
        <v>48</v>
      </c>
      <c r="C54" s="5" t="s">
        <v>47</v>
      </c>
      <c r="D54" s="5" t="s">
        <v>47</v>
      </c>
      <c r="E54" s="10" t="s">
        <v>15</v>
      </c>
      <c r="F54" s="5" t="s">
        <v>15</v>
      </c>
      <c r="G54" s="5" t="s">
        <v>48</v>
      </c>
      <c r="H54" s="5" t="s">
        <v>27</v>
      </c>
      <c r="I54" s="5" t="s">
        <v>20</v>
      </c>
      <c r="J54" s="5" t="s">
        <v>65</v>
      </c>
      <c r="K54" s="5" t="s">
        <v>48</v>
      </c>
      <c r="L54" s="5" t="s">
        <v>64</v>
      </c>
      <c r="M54" s="5" t="s">
        <v>47</v>
      </c>
    </row>
    <row r="55" spans="1:13" ht="23.25" customHeight="1" hidden="1">
      <c r="A55" s="12">
        <v>2005</v>
      </c>
      <c r="B55" s="5" t="s">
        <v>28</v>
      </c>
      <c r="C55" s="5" t="s">
        <v>27</v>
      </c>
      <c r="D55" s="5" t="s">
        <v>20</v>
      </c>
      <c r="E55" s="5" t="s">
        <v>27</v>
      </c>
      <c r="F55" s="5" t="s">
        <v>32</v>
      </c>
      <c r="G55" s="6" t="s">
        <v>38</v>
      </c>
      <c r="H55" s="5" t="s">
        <v>42</v>
      </c>
      <c r="I55" s="5" t="s">
        <v>45</v>
      </c>
      <c r="J55" s="5" t="s">
        <v>47</v>
      </c>
      <c r="K55" s="5" t="s">
        <v>47</v>
      </c>
      <c r="L55" s="5" t="s">
        <v>47</v>
      </c>
      <c r="M55" s="5" t="s">
        <v>29</v>
      </c>
    </row>
    <row r="56" spans="1:13" ht="21" customHeight="1">
      <c r="A56" s="15">
        <v>2010</v>
      </c>
      <c r="B56" s="17" t="s">
        <v>182</v>
      </c>
      <c r="C56" s="17" t="s">
        <v>46</v>
      </c>
      <c r="D56" s="17" t="s">
        <v>199</v>
      </c>
      <c r="E56" s="17" t="s">
        <v>119</v>
      </c>
      <c r="F56" s="17" t="s">
        <v>164</v>
      </c>
      <c r="G56" s="18" t="s">
        <v>208</v>
      </c>
      <c r="H56" s="17" t="s">
        <v>209</v>
      </c>
      <c r="I56" s="17" t="s">
        <v>210</v>
      </c>
      <c r="J56" s="17" t="s">
        <v>210</v>
      </c>
      <c r="K56" s="17" t="s">
        <v>90</v>
      </c>
      <c r="L56" s="19" t="s">
        <v>90</v>
      </c>
      <c r="M56" s="17" t="s">
        <v>219</v>
      </c>
    </row>
    <row r="57" spans="1:13" ht="21" customHeight="1">
      <c r="A57" s="15">
        <v>2011</v>
      </c>
      <c r="B57" s="17" t="s">
        <v>234</v>
      </c>
      <c r="C57" s="17" t="s">
        <v>239</v>
      </c>
      <c r="D57" s="17" t="s">
        <v>239</v>
      </c>
      <c r="E57" s="17" t="s">
        <v>231</v>
      </c>
      <c r="F57" s="17" t="s">
        <v>249</v>
      </c>
      <c r="G57" s="18" t="s">
        <v>249</v>
      </c>
      <c r="H57" s="17" t="s">
        <v>255</v>
      </c>
      <c r="I57" s="17" t="s">
        <v>107</v>
      </c>
      <c r="J57" s="17" t="s">
        <v>257</v>
      </c>
      <c r="K57" s="17" t="s">
        <v>46</v>
      </c>
      <c r="L57" s="19" t="s">
        <v>42</v>
      </c>
      <c r="M57" s="17" t="s">
        <v>104</v>
      </c>
    </row>
    <row r="58" spans="1:13" ht="21" customHeight="1">
      <c r="A58" s="15">
        <v>2012</v>
      </c>
      <c r="B58" s="17" t="s">
        <v>77</v>
      </c>
      <c r="C58" s="17" t="s">
        <v>77</v>
      </c>
      <c r="D58" s="17" t="s">
        <v>77</v>
      </c>
      <c r="E58" s="17" t="s">
        <v>77</v>
      </c>
      <c r="F58" s="17" t="s">
        <v>116</v>
      </c>
      <c r="G58" s="18" t="s">
        <v>271</v>
      </c>
      <c r="H58" s="17" t="s">
        <v>207</v>
      </c>
      <c r="I58" s="17" t="s">
        <v>34</v>
      </c>
      <c r="J58" s="17" t="s">
        <v>100</v>
      </c>
      <c r="K58" s="17" t="s">
        <v>46</v>
      </c>
      <c r="L58" s="19" t="s">
        <v>46</v>
      </c>
      <c r="M58" s="17" t="s">
        <v>42</v>
      </c>
    </row>
    <row r="59" spans="1:13" ht="21" customHeight="1">
      <c r="A59" s="15">
        <v>2013</v>
      </c>
      <c r="B59" s="17" t="s">
        <v>179</v>
      </c>
      <c r="C59" s="17" t="s">
        <v>87</v>
      </c>
      <c r="D59" s="17" t="s">
        <v>87</v>
      </c>
      <c r="E59" s="17" t="s">
        <v>210</v>
      </c>
      <c r="F59" s="17" t="s">
        <v>209</v>
      </c>
      <c r="G59" s="18" t="s">
        <v>322</v>
      </c>
      <c r="H59" s="17" t="s">
        <v>174</v>
      </c>
      <c r="I59" s="17" t="s">
        <v>160</v>
      </c>
      <c r="J59" s="17" t="s">
        <v>331</v>
      </c>
      <c r="K59" s="17" t="s">
        <v>337</v>
      </c>
      <c r="L59" s="19" t="s">
        <v>338</v>
      </c>
      <c r="M59" s="17" t="s">
        <v>346</v>
      </c>
    </row>
    <row r="60" spans="1:13" ht="21" customHeight="1">
      <c r="A60" s="35">
        <v>2014</v>
      </c>
      <c r="B60" s="17" t="s">
        <v>350</v>
      </c>
      <c r="C60" s="17" t="s">
        <v>219</v>
      </c>
      <c r="D60" s="17" t="s">
        <v>227</v>
      </c>
      <c r="E60" s="17" t="s">
        <v>195</v>
      </c>
      <c r="F60" s="17" t="s">
        <v>181</v>
      </c>
      <c r="G60" s="18" t="s">
        <v>361</v>
      </c>
      <c r="H60" s="17" t="s">
        <v>171</v>
      </c>
      <c r="I60" s="17" t="s">
        <v>133</v>
      </c>
      <c r="J60" s="17" t="s">
        <v>107</v>
      </c>
      <c r="K60" s="17" t="s">
        <v>377</v>
      </c>
      <c r="L60" s="19" t="s">
        <v>90</v>
      </c>
      <c r="M60" s="17" t="s">
        <v>227</v>
      </c>
    </row>
    <row r="61" spans="1:13" ht="21" customHeight="1">
      <c r="A61" s="15">
        <v>2015</v>
      </c>
      <c r="B61" s="17" t="s">
        <v>226</v>
      </c>
      <c r="C61" s="17" t="s">
        <v>387</v>
      </c>
      <c r="D61" s="17" t="s">
        <v>245</v>
      </c>
      <c r="E61" s="17" t="s">
        <v>245</v>
      </c>
      <c r="F61" s="17" t="s">
        <v>404</v>
      </c>
      <c r="G61" s="18" t="s">
        <v>249</v>
      </c>
      <c r="H61" s="17" t="s">
        <v>413</v>
      </c>
      <c r="I61" s="17" t="s">
        <v>256</v>
      </c>
      <c r="J61" s="17" t="s">
        <v>363</v>
      </c>
      <c r="K61" s="17" t="s">
        <v>107</v>
      </c>
      <c r="L61" s="19" t="s">
        <v>134</v>
      </c>
      <c r="M61" s="17" t="s">
        <v>336</v>
      </c>
    </row>
    <row r="62" spans="1:13" ht="21" customHeight="1">
      <c r="A62" s="35">
        <v>2016</v>
      </c>
      <c r="B62" s="17" t="s">
        <v>219</v>
      </c>
      <c r="C62" s="17" t="s">
        <v>219</v>
      </c>
      <c r="D62" s="17" t="s">
        <v>349</v>
      </c>
      <c r="E62" s="17" t="s">
        <v>349</v>
      </c>
      <c r="F62" s="17" t="s">
        <v>219</v>
      </c>
      <c r="G62" s="18" t="s">
        <v>452</v>
      </c>
      <c r="H62" s="17" t="s">
        <v>361</v>
      </c>
      <c r="I62" s="17" t="s">
        <v>293</v>
      </c>
      <c r="J62" s="17" t="s">
        <v>462</v>
      </c>
      <c r="K62" s="17" t="s">
        <v>100</v>
      </c>
      <c r="L62" s="19" t="s">
        <v>487</v>
      </c>
      <c r="M62" s="17" t="s">
        <v>158</v>
      </c>
    </row>
    <row r="63" spans="1:13" ht="21" customHeight="1">
      <c r="A63" s="15">
        <v>2017</v>
      </c>
      <c r="B63" s="17" t="s">
        <v>158</v>
      </c>
      <c r="C63" s="17" t="s">
        <v>476</v>
      </c>
      <c r="D63" s="17" t="s">
        <v>134</v>
      </c>
      <c r="E63" s="17" t="s">
        <v>90</v>
      </c>
      <c r="F63" s="17" t="s">
        <v>227</v>
      </c>
      <c r="G63" s="18" t="s">
        <v>504</v>
      </c>
      <c r="H63" s="17" t="s">
        <v>361</v>
      </c>
      <c r="I63" s="17" t="s">
        <v>143</v>
      </c>
      <c r="J63" s="17" t="s">
        <v>90</v>
      </c>
      <c r="K63" s="17" t="s">
        <v>90</v>
      </c>
      <c r="L63" s="19" t="s">
        <v>349</v>
      </c>
      <c r="M63" s="17" t="s">
        <v>90</v>
      </c>
    </row>
    <row r="64" spans="1:13" ht="21" customHeight="1">
      <c r="A64" s="15">
        <v>2018</v>
      </c>
      <c r="B64" s="17" t="s">
        <v>90</v>
      </c>
      <c r="C64" s="17" t="s">
        <v>90</v>
      </c>
      <c r="D64" s="17" t="s">
        <v>251</v>
      </c>
      <c r="E64" s="17" t="s">
        <v>534</v>
      </c>
      <c r="F64" s="17" t="s">
        <v>409</v>
      </c>
      <c r="G64" s="18" t="s">
        <v>541</v>
      </c>
      <c r="H64" s="17" t="s">
        <v>545</v>
      </c>
      <c r="I64" s="17" t="s">
        <v>542</v>
      </c>
      <c r="J64" s="17" t="s">
        <v>195</v>
      </c>
      <c r="K64" s="17" t="s">
        <v>219</v>
      </c>
      <c r="L64" s="19" t="s">
        <v>195</v>
      </c>
      <c r="M64" s="17" t="s">
        <v>195</v>
      </c>
    </row>
    <row r="65" spans="1:13" ht="21" customHeight="1">
      <c r="A65" s="15">
        <v>2019</v>
      </c>
      <c r="B65" s="17" t="s">
        <v>226</v>
      </c>
      <c r="C65" s="17" t="s">
        <v>195</v>
      </c>
      <c r="D65" s="17" t="s">
        <v>143</v>
      </c>
      <c r="E65" s="17" t="s">
        <v>245</v>
      </c>
      <c r="F65" s="17" t="s">
        <v>361</v>
      </c>
      <c r="G65" s="18" t="s">
        <v>545</v>
      </c>
      <c r="H65" s="17" t="s">
        <v>361</v>
      </c>
      <c r="I65" s="17" t="s">
        <v>539</v>
      </c>
      <c r="J65" s="17" t="s">
        <v>219</v>
      </c>
      <c r="K65" s="17" t="s">
        <v>520</v>
      </c>
      <c r="L65" s="19" t="s">
        <v>90</v>
      </c>
      <c r="M65" s="17" t="s">
        <v>90</v>
      </c>
    </row>
    <row r="66" spans="1:13" ht="21" customHeight="1">
      <c r="A66" s="15">
        <v>2020</v>
      </c>
      <c r="B66" s="17" t="s">
        <v>588</v>
      </c>
      <c r="C66" s="17" t="s">
        <v>588</v>
      </c>
      <c r="D66" s="17" t="s">
        <v>588</v>
      </c>
      <c r="E66" s="17" t="s">
        <v>226</v>
      </c>
      <c r="F66" s="17" t="s">
        <v>181</v>
      </c>
      <c r="G66" s="18" t="s">
        <v>181</v>
      </c>
      <c r="H66" s="17" t="s">
        <v>361</v>
      </c>
      <c r="I66" s="17" t="s">
        <v>322</v>
      </c>
      <c r="J66" s="17" t="s">
        <v>219</v>
      </c>
      <c r="K66" s="17" t="s">
        <v>165</v>
      </c>
      <c r="L66" s="19" t="s">
        <v>226</v>
      </c>
      <c r="M66" s="17" t="s">
        <v>226</v>
      </c>
    </row>
    <row r="67" spans="1:13" ht="21" customHeight="1">
      <c r="A67" s="15">
        <v>2021</v>
      </c>
      <c r="B67" s="17" t="s">
        <v>195</v>
      </c>
      <c r="C67" s="17" t="s">
        <v>245</v>
      </c>
      <c r="D67" s="17" t="s">
        <v>129</v>
      </c>
      <c r="E67" s="17" t="s">
        <v>409</v>
      </c>
      <c r="F67" s="17" t="s">
        <v>631</v>
      </c>
      <c r="G67" s="18" t="s">
        <v>632</v>
      </c>
      <c r="H67" s="17" t="s">
        <v>637</v>
      </c>
      <c r="I67" s="17" t="s">
        <v>110</v>
      </c>
      <c r="J67" s="17" t="s">
        <v>542</v>
      </c>
      <c r="K67" s="17" t="s">
        <v>639</v>
      </c>
      <c r="L67" s="19" t="s">
        <v>639</v>
      </c>
      <c r="M67" s="17"/>
    </row>
    <row r="68" spans="1:13" ht="18.75" customHeight="1">
      <c r="A68" s="71" t="s">
        <v>93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3"/>
    </row>
    <row r="69" spans="1:13" ht="28.5" customHeight="1" hidden="1">
      <c r="A69" s="13">
        <v>2004</v>
      </c>
      <c r="B69" s="7" t="s">
        <v>116</v>
      </c>
      <c r="C69" s="7" t="s">
        <v>42</v>
      </c>
      <c r="D69" s="7" t="s">
        <v>119</v>
      </c>
      <c r="E69" s="7" t="s">
        <v>122</v>
      </c>
      <c r="F69" s="7" t="s">
        <v>124</v>
      </c>
      <c r="G69" s="7" t="s">
        <v>127</v>
      </c>
      <c r="H69" s="7" t="s">
        <v>30</v>
      </c>
      <c r="I69" s="7" t="s">
        <v>84</v>
      </c>
      <c r="J69" s="7" t="s">
        <v>27</v>
      </c>
      <c r="K69" s="7" t="s">
        <v>135</v>
      </c>
      <c r="L69" s="7" t="s">
        <v>30</v>
      </c>
      <c r="M69" s="7" t="s">
        <v>38</v>
      </c>
    </row>
    <row r="70" spans="1:13" ht="25.5" customHeight="1" hidden="1">
      <c r="A70" s="13">
        <v>2005</v>
      </c>
      <c r="B70" s="7" t="s">
        <v>115</v>
      </c>
      <c r="C70" s="7" t="s">
        <v>88</v>
      </c>
      <c r="D70" s="7" t="s">
        <v>88</v>
      </c>
      <c r="E70" s="7" t="s">
        <v>84</v>
      </c>
      <c r="F70" s="7" t="s">
        <v>72</v>
      </c>
      <c r="G70" s="7" t="s">
        <v>106</v>
      </c>
      <c r="H70" s="7" t="s">
        <v>66</v>
      </c>
      <c r="I70" s="7" t="s">
        <v>70</v>
      </c>
      <c r="J70" s="7" t="s">
        <v>29</v>
      </c>
      <c r="K70" s="7" t="s">
        <v>27</v>
      </c>
      <c r="L70" s="7" t="s">
        <v>26</v>
      </c>
      <c r="M70" s="7" t="s">
        <v>95</v>
      </c>
    </row>
    <row r="71" spans="1:13" ht="19.5" customHeight="1">
      <c r="A71" s="15">
        <v>2010</v>
      </c>
      <c r="B71" s="17" t="s">
        <v>183</v>
      </c>
      <c r="C71" s="17" t="s">
        <v>184</v>
      </c>
      <c r="D71" s="17" t="s">
        <v>200</v>
      </c>
      <c r="E71" s="17" t="s">
        <v>190</v>
      </c>
      <c r="F71" s="17" t="s">
        <v>195</v>
      </c>
      <c r="G71" s="17" t="s">
        <v>160</v>
      </c>
      <c r="H71" s="17" t="s">
        <v>211</v>
      </c>
      <c r="I71" s="17" t="s">
        <v>212</v>
      </c>
      <c r="J71" s="17" t="s">
        <v>134</v>
      </c>
      <c r="K71" s="17" t="s">
        <v>220</v>
      </c>
      <c r="L71" s="17" t="s">
        <v>90</v>
      </c>
      <c r="M71" s="17" t="s">
        <v>227</v>
      </c>
    </row>
    <row r="72" spans="1:13" ht="19.5" customHeight="1">
      <c r="A72" s="15">
        <v>2011</v>
      </c>
      <c r="B72" s="17" t="s">
        <v>234</v>
      </c>
      <c r="C72" s="17" t="s">
        <v>234</v>
      </c>
      <c r="D72" s="17" t="s">
        <v>233</v>
      </c>
      <c r="E72" s="17" t="s">
        <v>247</v>
      </c>
      <c r="F72" s="17" t="s">
        <v>195</v>
      </c>
      <c r="G72" s="17" t="s">
        <v>252</v>
      </c>
      <c r="H72" s="17" t="s">
        <v>219</v>
      </c>
      <c r="I72" s="17" t="s">
        <v>107</v>
      </c>
      <c r="J72" s="17" t="s">
        <v>183</v>
      </c>
      <c r="K72" s="17" t="s">
        <v>42</v>
      </c>
      <c r="L72" s="17" t="s">
        <v>119</v>
      </c>
      <c r="M72" s="17" t="s">
        <v>119</v>
      </c>
    </row>
    <row r="73" spans="1:13" ht="19.5" customHeight="1">
      <c r="A73" s="15">
        <v>2012</v>
      </c>
      <c r="B73" s="17" t="s">
        <v>77</v>
      </c>
      <c r="C73" s="17" t="s">
        <v>42</v>
      </c>
      <c r="D73" s="17" t="s">
        <v>42</v>
      </c>
      <c r="E73" s="17" t="s">
        <v>77</v>
      </c>
      <c r="F73" s="17" t="s">
        <v>34</v>
      </c>
      <c r="G73" s="17" t="s">
        <v>105</v>
      </c>
      <c r="H73" s="17" t="s">
        <v>195</v>
      </c>
      <c r="I73" s="17" t="s">
        <v>183</v>
      </c>
      <c r="J73" s="17" t="s">
        <v>42</v>
      </c>
      <c r="K73" s="17" t="s">
        <v>46</v>
      </c>
      <c r="L73" s="17" t="s">
        <v>46</v>
      </c>
      <c r="M73" s="17" t="s">
        <v>42</v>
      </c>
    </row>
    <row r="74" spans="1:13" ht="19.5" customHeight="1">
      <c r="A74" s="15">
        <v>2013</v>
      </c>
      <c r="B74" s="17" t="s">
        <v>42</v>
      </c>
      <c r="C74" s="17" t="s">
        <v>122</v>
      </c>
      <c r="D74" s="17" t="s">
        <v>42</v>
      </c>
      <c r="E74" s="17" t="s">
        <v>289</v>
      </c>
      <c r="F74" s="17" t="s">
        <v>294</v>
      </c>
      <c r="G74" s="17" t="s">
        <v>225</v>
      </c>
      <c r="H74" s="17" t="s">
        <v>227</v>
      </c>
      <c r="I74" s="17" t="s">
        <v>128</v>
      </c>
      <c r="J74" s="17" t="s">
        <v>332</v>
      </c>
      <c r="K74" s="17" t="s">
        <v>339</v>
      </c>
      <c r="L74" s="17" t="s">
        <v>339</v>
      </c>
      <c r="M74" s="17" t="s">
        <v>339</v>
      </c>
    </row>
    <row r="75" spans="1:13" ht="19.5" customHeight="1">
      <c r="A75" s="15">
        <v>2014</v>
      </c>
      <c r="B75" s="17" t="s">
        <v>351</v>
      </c>
      <c r="C75" s="17" t="s">
        <v>363</v>
      </c>
      <c r="D75" s="17" t="s">
        <v>190</v>
      </c>
      <c r="E75" s="17" t="s">
        <v>362</v>
      </c>
      <c r="F75" s="17" t="s">
        <v>129</v>
      </c>
      <c r="G75" s="17" t="s">
        <v>293</v>
      </c>
      <c r="H75" s="17" t="s">
        <v>250</v>
      </c>
      <c r="I75" s="17" t="s">
        <v>160</v>
      </c>
      <c r="J75" s="17" t="s">
        <v>107</v>
      </c>
      <c r="K75" s="17" t="s">
        <v>336</v>
      </c>
      <c r="L75" s="17" t="s">
        <v>90</v>
      </c>
      <c r="M75" s="17" t="s">
        <v>227</v>
      </c>
    </row>
    <row r="76" spans="1:13" ht="19.5" customHeight="1">
      <c r="A76" s="15">
        <v>2015</v>
      </c>
      <c r="B76" s="17" t="s">
        <v>388</v>
      </c>
      <c r="C76" s="17" t="s">
        <v>231</v>
      </c>
      <c r="D76" s="17" t="s">
        <v>231</v>
      </c>
      <c r="E76" s="17" t="s">
        <v>231</v>
      </c>
      <c r="F76" s="17" t="s">
        <v>405</v>
      </c>
      <c r="G76" s="17" t="s">
        <v>409</v>
      </c>
      <c r="H76" s="17" t="s">
        <v>245</v>
      </c>
      <c r="I76" s="17" t="s">
        <v>165</v>
      </c>
      <c r="J76" s="17" t="s">
        <v>418</v>
      </c>
      <c r="K76" s="17" t="s">
        <v>134</v>
      </c>
      <c r="L76" s="17" t="s">
        <v>219</v>
      </c>
      <c r="M76" s="17" t="s">
        <v>219</v>
      </c>
    </row>
    <row r="77" spans="1:13" ht="19.5" customHeight="1">
      <c r="A77" s="53">
        <v>2016</v>
      </c>
      <c r="B77" s="17" t="s">
        <v>219</v>
      </c>
      <c r="C77" s="17" t="s">
        <v>349</v>
      </c>
      <c r="D77" s="17" t="s">
        <v>349</v>
      </c>
      <c r="E77" s="17" t="s">
        <v>349</v>
      </c>
      <c r="F77" s="17" t="s">
        <v>447</v>
      </c>
      <c r="G77" s="17" t="s">
        <v>453</v>
      </c>
      <c r="H77" s="17" t="s">
        <v>195</v>
      </c>
      <c r="I77" s="17" t="s">
        <v>219</v>
      </c>
      <c r="J77" s="17" t="s">
        <v>463</v>
      </c>
      <c r="K77" s="17" t="s">
        <v>158</v>
      </c>
      <c r="L77" s="17" t="s">
        <v>472</v>
      </c>
      <c r="M77" s="17" t="s">
        <v>339</v>
      </c>
    </row>
    <row r="78" spans="1:13" ht="19.5" customHeight="1">
      <c r="A78" s="53">
        <v>2017</v>
      </c>
      <c r="B78" s="17" t="s">
        <v>134</v>
      </c>
      <c r="C78" s="17" t="s">
        <v>338</v>
      </c>
      <c r="D78" s="17" t="s">
        <v>90</v>
      </c>
      <c r="E78" s="17" t="s">
        <v>246</v>
      </c>
      <c r="F78" s="17" t="s">
        <v>499</v>
      </c>
      <c r="G78" s="17" t="s">
        <v>505</v>
      </c>
      <c r="H78" s="17" t="s">
        <v>511</v>
      </c>
      <c r="I78" s="17" t="s">
        <v>143</v>
      </c>
      <c r="J78" s="17" t="s">
        <v>363</v>
      </c>
      <c r="K78" s="17" t="s">
        <v>516</v>
      </c>
      <c r="L78" s="17" t="s">
        <v>363</v>
      </c>
      <c r="M78" s="17" t="s">
        <v>219</v>
      </c>
    </row>
    <row r="79" spans="1:13" ht="19.5" customHeight="1">
      <c r="A79" s="15">
        <v>2018</v>
      </c>
      <c r="B79" s="17" t="s">
        <v>363</v>
      </c>
      <c r="C79" s="17" t="s">
        <v>363</v>
      </c>
      <c r="D79" s="17" t="s">
        <v>219</v>
      </c>
      <c r="E79" s="17" t="s">
        <v>195</v>
      </c>
      <c r="F79" s="17" t="s">
        <v>226</v>
      </c>
      <c r="G79" s="17" t="s">
        <v>542</v>
      </c>
      <c r="H79" s="17" t="s">
        <v>195</v>
      </c>
      <c r="I79" s="17" t="s">
        <v>195</v>
      </c>
      <c r="J79" s="17" t="s">
        <v>134</v>
      </c>
      <c r="K79" s="17" t="s">
        <v>134</v>
      </c>
      <c r="L79" s="17" t="s">
        <v>134</v>
      </c>
      <c r="M79" s="17" t="s">
        <v>90</v>
      </c>
    </row>
    <row r="80" spans="1:13" ht="19.5" customHeight="1">
      <c r="A80" s="66">
        <v>2019</v>
      </c>
      <c r="B80" s="17" t="s">
        <v>195</v>
      </c>
      <c r="C80" s="17" t="s">
        <v>195</v>
      </c>
      <c r="D80" s="17" t="s">
        <v>360</v>
      </c>
      <c r="E80" s="17" t="s">
        <v>245</v>
      </c>
      <c r="F80" s="17" t="s">
        <v>565</v>
      </c>
      <c r="G80" s="17" t="s">
        <v>571</v>
      </c>
      <c r="H80" s="17" t="s">
        <v>409</v>
      </c>
      <c r="I80" s="17" t="s">
        <v>293</v>
      </c>
      <c r="J80" s="17" t="s">
        <v>219</v>
      </c>
      <c r="K80" s="17" t="s">
        <v>90</v>
      </c>
      <c r="L80" s="17" t="s">
        <v>219</v>
      </c>
      <c r="M80" s="17" t="s">
        <v>582</v>
      </c>
    </row>
    <row r="81" spans="1:13" ht="19.5" customHeight="1">
      <c r="A81" s="15">
        <v>2020</v>
      </c>
      <c r="B81" s="17" t="s">
        <v>588</v>
      </c>
      <c r="C81" s="17" t="s">
        <v>589</v>
      </c>
      <c r="D81" s="17" t="s">
        <v>594</v>
      </c>
      <c r="E81" s="17" t="s">
        <v>324</v>
      </c>
      <c r="F81" s="17" t="s">
        <v>324</v>
      </c>
      <c r="G81" s="17" t="s">
        <v>129</v>
      </c>
      <c r="H81" s="17" t="s">
        <v>604</v>
      </c>
      <c r="I81" s="17" t="s">
        <v>226</v>
      </c>
      <c r="J81" s="17" t="s">
        <v>349</v>
      </c>
      <c r="K81" s="17" t="s">
        <v>90</v>
      </c>
      <c r="L81" s="17" t="s">
        <v>588</v>
      </c>
      <c r="M81" s="17" t="s">
        <v>90</v>
      </c>
    </row>
    <row r="82" spans="1:13" ht="19.5" customHeight="1">
      <c r="A82" s="15">
        <v>2021</v>
      </c>
      <c r="B82" s="17" t="s">
        <v>195</v>
      </c>
      <c r="C82" s="17" t="s">
        <v>239</v>
      </c>
      <c r="D82" s="17" t="s">
        <v>239</v>
      </c>
      <c r="E82" s="17" t="s">
        <v>245</v>
      </c>
      <c r="F82" s="17" t="s">
        <v>395</v>
      </c>
      <c r="G82" s="17" t="s">
        <v>239</v>
      </c>
      <c r="H82" s="17" t="s">
        <v>245</v>
      </c>
      <c r="I82" s="17" t="s">
        <v>239</v>
      </c>
      <c r="J82" s="17" t="s">
        <v>245</v>
      </c>
      <c r="K82" s="17" t="s">
        <v>245</v>
      </c>
      <c r="L82" s="17" t="s">
        <v>231</v>
      </c>
      <c r="M82" s="17"/>
    </row>
    <row r="83" spans="1:13" ht="15.75" customHeight="1">
      <c r="A83" s="72" t="s">
        <v>94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</row>
    <row r="84" spans="1:13" ht="27.75" customHeight="1" hidden="1">
      <c r="A84" s="12">
        <v>2004</v>
      </c>
      <c r="B84" s="5" t="s">
        <v>117</v>
      </c>
      <c r="C84" s="5" t="s">
        <v>150</v>
      </c>
      <c r="D84" s="5" t="s">
        <v>120</v>
      </c>
      <c r="E84" s="5" t="s">
        <v>147</v>
      </c>
      <c r="F84" s="5" t="s">
        <v>125</v>
      </c>
      <c r="G84" s="5" t="s">
        <v>128</v>
      </c>
      <c r="H84" s="5" t="s">
        <v>130</v>
      </c>
      <c r="I84" s="5" t="s">
        <v>132</v>
      </c>
      <c r="J84" s="5" t="s">
        <v>134</v>
      </c>
      <c r="K84" s="5" t="s">
        <v>138</v>
      </c>
      <c r="L84" s="5" t="s">
        <v>137</v>
      </c>
      <c r="M84" s="5" t="s">
        <v>140</v>
      </c>
    </row>
    <row r="85" spans="1:13" ht="25.5" customHeight="1" hidden="1">
      <c r="A85" s="12">
        <v>2005</v>
      </c>
      <c r="B85" s="5" t="s">
        <v>148</v>
      </c>
      <c r="C85" s="5" t="s">
        <v>146</v>
      </c>
      <c r="D85" s="5" t="s">
        <v>113</v>
      </c>
      <c r="E85" s="5" t="s">
        <v>111</v>
      </c>
      <c r="F85" s="5" t="s">
        <v>109</v>
      </c>
      <c r="G85" s="5" t="s">
        <v>107</v>
      </c>
      <c r="H85" s="5" t="s">
        <v>104</v>
      </c>
      <c r="I85" s="5" t="s">
        <v>103</v>
      </c>
      <c r="J85" s="5" t="s">
        <v>101</v>
      </c>
      <c r="K85" s="5" t="s">
        <v>99</v>
      </c>
      <c r="L85" s="5" t="s">
        <v>97</v>
      </c>
      <c r="M85" s="5" t="s">
        <v>145</v>
      </c>
    </row>
    <row r="86" spans="1:13" ht="18" customHeight="1">
      <c r="A86" s="15">
        <v>2010</v>
      </c>
      <c r="B86" s="17" t="s">
        <v>185</v>
      </c>
      <c r="C86" s="17" t="s">
        <v>186</v>
      </c>
      <c r="D86" s="17" t="s">
        <v>201</v>
      </c>
      <c r="E86" s="17" t="s">
        <v>191</v>
      </c>
      <c r="F86" s="17" t="s">
        <v>196</v>
      </c>
      <c r="G86" s="17" t="s">
        <v>213</v>
      </c>
      <c r="H86" s="17" t="s">
        <v>214</v>
      </c>
      <c r="I86" s="17" t="s">
        <v>163</v>
      </c>
      <c r="J86" s="17" t="s">
        <v>213</v>
      </c>
      <c r="K86" s="17" t="s">
        <v>221</v>
      </c>
      <c r="L86" s="17" t="s">
        <v>223</v>
      </c>
      <c r="M86" s="17" t="s">
        <v>228</v>
      </c>
    </row>
    <row r="87" spans="1:13" ht="21.75" customHeight="1">
      <c r="A87" s="15">
        <v>2011</v>
      </c>
      <c r="B87" s="17" t="s">
        <v>235</v>
      </c>
      <c r="C87" s="17" t="s">
        <v>240</v>
      </c>
      <c r="D87" s="17" t="s">
        <v>244</v>
      </c>
      <c r="E87" s="17" t="s">
        <v>248</v>
      </c>
      <c r="F87" s="17" t="s">
        <v>221</v>
      </c>
      <c r="G87" s="17" t="s">
        <v>171</v>
      </c>
      <c r="H87" s="17" t="s">
        <v>162</v>
      </c>
      <c r="I87" s="17" t="s">
        <v>172</v>
      </c>
      <c r="J87" s="17" t="s">
        <v>208</v>
      </c>
      <c r="K87" s="17" t="s">
        <v>253</v>
      </c>
      <c r="L87" s="17" t="s">
        <v>260</v>
      </c>
      <c r="M87" s="17" t="s">
        <v>262</v>
      </c>
    </row>
    <row r="88" spans="1:13" ht="21.75" customHeight="1">
      <c r="A88" s="15">
        <v>2012</v>
      </c>
      <c r="B88" s="17" t="s">
        <v>240</v>
      </c>
      <c r="C88" s="17" t="s">
        <v>240</v>
      </c>
      <c r="D88" s="17" t="s">
        <v>192</v>
      </c>
      <c r="E88" s="17" t="s">
        <v>263</v>
      </c>
      <c r="F88" s="17" t="s">
        <v>266</v>
      </c>
      <c r="G88" s="17" t="s">
        <v>272</v>
      </c>
      <c r="H88" s="17" t="s">
        <v>133</v>
      </c>
      <c r="I88" s="17" t="s">
        <v>162</v>
      </c>
      <c r="J88" s="17" t="s">
        <v>209</v>
      </c>
      <c r="K88" s="17" t="s">
        <v>276</v>
      </c>
      <c r="L88" s="17" t="s">
        <v>278</v>
      </c>
      <c r="M88" s="17" t="s">
        <v>192</v>
      </c>
    </row>
    <row r="89" spans="1:13" ht="21.75" customHeight="1">
      <c r="A89" s="15">
        <v>2013</v>
      </c>
      <c r="B89" s="17" t="s">
        <v>240</v>
      </c>
      <c r="C89" s="17" t="s">
        <v>282</v>
      </c>
      <c r="D89" s="17" t="s">
        <v>284</v>
      </c>
      <c r="E89" s="17" t="s">
        <v>290</v>
      </c>
      <c r="F89" s="17" t="s">
        <v>295</v>
      </c>
      <c r="G89" s="17" t="s">
        <v>181</v>
      </c>
      <c r="H89" s="17" t="s">
        <v>161</v>
      </c>
      <c r="I89" s="17" t="s">
        <v>170</v>
      </c>
      <c r="J89" s="17" t="s">
        <v>333</v>
      </c>
      <c r="K89" s="17" t="s">
        <v>340</v>
      </c>
      <c r="L89" s="17" t="s">
        <v>341</v>
      </c>
      <c r="M89" s="17" t="s">
        <v>347</v>
      </c>
    </row>
    <row r="90" spans="1:13" ht="21.75" customHeight="1">
      <c r="A90" s="15">
        <v>2014</v>
      </c>
      <c r="B90" s="17" t="s">
        <v>352</v>
      </c>
      <c r="C90" s="17" t="s">
        <v>367</v>
      </c>
      <c r="D90" s="17" t="s">
        <v>366</v>
      </c>
      <c r="E90" s="17" t="s">
        <v>365</v>
      </c>
      <c r="F90" s="17" t="s">
        <v>364</v>
      </c>
      <c r="G90" s="17" t="s">
        <v>167</v>
      </c>
      <c r="H90" s="17" t="s">
        <v>371</v>
      </c>
      <c r="I90" s="17" t="s">
        <v>372</v>
      </c>
      <c r="J90" s="17" t="s">
        <v>256</v>
      </c>
      <c r="K90" s="17" t="s">
        <v>378</v>
      </c>
      <c r="L90" s="17" t="s">
        <v>381</v>
      </c>
      <c r="M90" s="17" t="s">
        <v>383</v>
      </c>
    </row>
    <row r="91" spans="1:13" ht="21.75" customHeight="1">
      <c r="A91" s="15">
        <v>2015</v>
      </c>
      <c r="B91" s="17" t="s">
        <v>389</v>
      </c>
      <c r="C91" s="17" t="s">
        <v>390</v>
      </c>
      <c r="D91" s="17" t="s">
        <v>398</v>
      </c>
      <c r="E91" s="17" t="s">
        <v>399</v>
      </c>
      <c r="F91" s="17" t="s">
        <v>406</v>
      </c>
      <c r="G91" s="17" t="s">
        <v>410</v>
      </c>
      <c r="H91" s="17" t="s">
        <v>414</v>
      </c>
      <c r="I91" s="17" t="s">
        <v>415</v>
      </c>
      <c r="J91" s="17" t="s">
        <v>419</v>
      </c>
      <c r="K91" s="17" t="s">
        <v>423</v>
      </c>
      <c r="L91" s="17" t="s">
        <v>426</v>
      </c>
      <c r="M91" s="17" t="s">
        <v>431</v>
      </c>
    </row>
    <row r="92" spans="1:13" ht="21.75" customHeight="1">
      <c r="A92" s="35">
        <v>2016</v>
      </c>
      <c r="B92" s="17" t="s">
        <v>435</v>
      </c>
      <c r="C92" s="17" t="s">
        <v>437</v>
      </c>
      <c r="D92" s="17" t="s">
        <v>440</v>
      </c>
      <c r="E92" s="17" t="s">
        <v>442</v>
      </c>
      <c r="F92" s="17" t="s">
        <v>448</v>
      </c>
      <c r="G92" s="17" t="s">
        <v>454</v>
      </c>
      <c r="H92" s="17" t="s">
        <v>457</v>
      </c>
      <c r="I92" s="17" t="s">
        <v>174</v>
      </c>
      <c r="J92" s="17" t="s">
        <v>464</v>
      </c>
      <c r="K92" s="17" t="s">
        <v>469</v>
      </c>
      <c r="L92" s="17" t="s">
        <v>473</v>
      </c>
      <c r="M92" s="17" t="s">
        <v>488</v>
      </c>
    </row>
    <row r="93" spans="1:13" ht="21.75" customHeight="1">
      <c r="A93" s="15">
        <v>2017</v>
      </c>
      <c r="B93" s="17" t="s">
        <v>478</v>
      </c>
      <c r="C93" s="17" t="s">
        <v>482</v>
      </c>
      <c r="D93" s="17" t="s">
        <v>491</v>
      </c>
      <c r="E93" s="17" t="s">
        <v>495</v>
      </c>
      <c r="F93" s="17" t="s">
        <v>500</v>
      </c>
      <c r="G93" s="17" t="s">
        <v>506</v>
      </c>
      <c r="H93" s="17" t="s">
        <v>512</v>
      </c>
      <c r="I93" s="17" t="s">
        <v>413</v>
      </c>
      <c r="J93" s="17" t="s">
        <v>324</v>
      </c>
      <c r="K93" s="17" t="s">
        <v>517</v>
      </c>
      <c r="L93" s="17" t="s">
        <v>518</v>
      </c>
      <c r="M93" s="17" t="s">
        <v>522</v>
      </c>
    </row>
    <row r="94" spans="1:13" ht="21.75" customHeight="1">
      <c r="A94" s="15">
        <v>2018</v>
      </c>
      <c r="B94" s="17" t="s">
        <v>527</v>
      </c>
      <c r="C94" s="17" t="s">
        <v>528</v>
      </c>
      <c r="D94" s="17" t="s">
        <v>531</v>
      </c>
      <c r="E94" s="17" t="s">
        <v>535</v>
      </c>
      <c r="F94" s="17" t="s">
        <v>537</v>
      </c>
      <c r="G94" s="17" t="s">
        <v>416</v>
      </c>
      <c r="H94" s="17" t="s">
        <v>279</v>
      </c>
      <c r="I94" s="17" t="s">
        <v>546</v>
      </c>
      <c r="J94" s="17" t="s">
        <v>414</v>
      </c>
      <c r="K94" s="17" t="s">
        <v>547</v>
      </c>
      <c r="L94" s="17" t="s">
        <v>549</v>
      </c>
      <c r="M94" s="17" t="s">
        <v>552</v>
      </c>
    </row>
    <row r="95" spans="1:13" ht="21.75" customHeight="1">
      <c r="A95" s="15">
        <v>2019</v>
      </c>
      <c r="B95" s="17" t="s">
        <v>555</v>
      </c>
      <c r="C95" s="17" t="s">
        <v>559</v>
      </c>
      <c r="D95" s="17" t="s">
        <v>562</v>
      </c>
      <c r="E95" s="17" t="s">
        <v>566</v>
      </c>
      <c r="F95" s="17" t="s">
        <v>567</v>
      </c>
      <c r="G95" s="17" t="s">
        <v>572</v>
      </c>
      <c r="H95" s="17" t="s">
        <v>410</v>
      </c>
      <c r="I95" s="17" t="s">
        <v>361</v>
      </c>
      <c r="J95" s="17" t="s">
        <v>577</v>
      </c>
      <c r="K95" s="17" t="s">
        <v>280</v>
      </c>
      <c r="L95" s="17" t="s">
        <v>579</v>
      </c>
      <c r="M95" s="17" t="s">
        <v>583</v>
      </c>
    </row>
    <row r="96" spans="1:13" ht="21.75" customHeight="1">
      <c r="A96" s="15">
        <v>2020</v>
      </c>
      <c r="B96" s="17" t="s">
        <v>590</v>
      </c>
      <c r="C96" s="17" t="s">
        <v>591</v>
      </c>
      <c r="D96" s="17" t="s">
        <v>595</v>
      </c>
      <c r="E96" s="17" t="s">
        <v>597</v>
      </c>
      <c r="F96" s="17" t="s">
        <v>600</v>
      </c>
      <c r="G96" s="17" t="s">
        <v>603</v>
      </c>
      <c r="H96" s="17" t="s">
        <v>605</v>
      </c>
      <c r="I96" s="17" t="s">
        <v>607</v>
      </c>
      <c r="J96" s="17" t="s">
        <v>611</v>
      </c>
      <c r="K96" s="17" t="s">
        <v>612</v>
      </c>
      <c r="L96" s="17" t="s">
        <v>613</v>
      </c>
      <c r="M96" s="17" t="s">
        <v>614</v>
      </c>
    </row>
    <row r="97" spans="1:13" ht="21.75" customHeight="1">
      <c r="A97" s="15">
        <v>2021</v>
      </c>
      <c r="B97" s="17" t="s">
        <v>620</v>
      </c>
      <c r="C97" s="17" t="s">
        <v>621</v>
      </c>
      <c r="D97" s="17" t="s">
        <v>626</v>
      </c>
      <c r="E97" s="17" t="s">
        <v>627</v>
      </c>
      <c r="F97" s="17" t="s">
        <v>633</v>
      </c>
      <c r="G97" s="17" t="s">
        <v>567</v>
      </c>
      <c r="H97" s="17" t="s">
        <v>517</v>
      </c>
      <c r="I97" s="17" t="s">
        <v>577</v>
      </c>
      <c r="J97" s="17" t="s">
        <v>640</v>
      </c>
      <c r="K97" s="17" t="s">
        <v>645</v>
      </c>
      <c r="L97" s="17" t="s">
        <v>649</v>
      </c>
      <c r="M97" s="17"/>
    </row>
    <row r="98" spans="1:13" ht="19.5" customHeight="1">
      <c r="A98" s="71" t="s">
        <v>230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3"/>
    </row>
    <row r="99" spans="1:13" ht="29.25" customHeight="1" hidden="1">
      <c r="A99" s="13">
        <v>2004</v>
      </c>
      <c r="B99" s="7" t="s">
        <v>118</v>
      </c>
      <c r="C99" s="7" t="s">
        <v>151</v>
      </c>
      <c r="D99" s="7" t="s">
        <v>121</v>
      </c>
      <c r="E99" s="7" t="s">
        <v>123</v>
      </c>
      <c r="F99" s="7" t="s">
        <v>126</v>
      </c>
      <c r="G99" s="7" t="s">
        <v>129</v>
      </c>
      <c r="H99" s="7" t="s">
        <v>131</v>
      </c>
      <c r="I99" s="7" t="s">
        <v>133</v>
      </c>
      <c r="J99" s="7" t="s">
        <v>63</v>
      </c>
      <c r="K99" s="7" t="s">
        <v>136</v>
      </c>
      <c r="L99" s="7" t="s">
        <v>139</v>
      </c>
      <c r="M99" s="7" t="s">
        <v>141</v>
      </c>
    </row>
    <row r="100" spans="1:13" ht="27" customHeight="1" hidden="1">
      <c r="A100" s="13">
        <v>2005</v>
      </c>
      <c r="B100" s="7" t="s">
        <v>149</v>
      </c>
      <c r="C100" s="7" t="s">
        <v>152</v>
      </c>
      <c r="D100" s="7" t="s">
        <v>114</v>
      </c>
      <c r="E100" s="7" t="s">
        <v>112</v>
      </c>
      <c r="F100" s="7" t="s">
        <v>110</v>
      </c>
      <c r="G100" s="7" t="s">
        <v>108</v>
      </c>
      <c r="H100" s="7" t="s">
        <v>105</v>
      </c>
      <c r="I100" s="7" t="s">
        <v>102</v>
      </c>
      <c r="J100" s="7" t="s">
        <v>102</v>
      </c>
      <c r="K100" s="7" t="s">
        <v>100</v>
      </c>
      <c r="L100" s="7" t="s">
        <v>98</v>
      </c>
      <c r="M100" s="7" t="s">
        <v>96</v>
      </c>
    </row>
    <row r="101" spans="1:13" ht="18.75" customHeight="1">
      <c r="A101" s="15">
        <v>2010</v>
      </c>
      <c r="B101" s="17" t="s">
        <v>187</v>
      </c>
      <c r="C101" s="17" t="s">
        <v>188</v>
      </c>
      <c r="D101" s="17" t="s">
        <v>202</v>
      </c>
      <c r="E101" s="17" t="s">
        <v>192</v>
      </c>
      <c r="F101" s="17" t="s">
        <v>197</v>
      </c>
      <c r="G101" s="17" t="s">
        <v>215</v>
      </c>
      <c r="H101" s="17" t="s">
        <v>216</v>
      </c>
      <c r="I101" s="17" t="s">
        <v>174</v>
      </c>
      <c r="J101" s="17" t="s">
        <v>218</v>
      </c>
      <c r="K101" s="17" t="s">
        <v>222</v>
      </c>
      <c r="L101" s="17" t="s">
        <v>169</v>
      </c>
      <c r="M101" s="17" t="s">
        <v>229</v>
      </c>
    </row>
    <row r="102" spans="1:13" ht="18" customHeight="1">
      <c r="A102" s="15">
        <v>2011</v>
      </c>
      <c r="B102" s="17" t="s">
        <v>236</v>
      </c>
      <c r="C102" s="17" t="s">
        <v>241</v>
      </c>
      <c r="D102" s="17" t="s">
        <v>221</v>
      </c>
      <c r="E102" s="17" t="s">
        <v>228</v>
      </c>
      <c r="F102" s="17" t="s">
        <v>176</v>
      </c>
      <c r="G102" s="17" t="s">
        <v>253</v>
      </c>
      <c r="H102" s="17" t="s">
        <v>256</v>
      </c>
      <c r="I102" s="17" t="s">
        <v>208</v>
      </c>
      <c r="J102" s="17" t="s">
        <v>258</v>
      </c>
      <c r="K102" s="17" t="s">
        <v>259</v>
      </c>
      <c r="L102" s="17" t="s">
        <v>261</v>
      </c>
      <c r="M102" s="17" t="s">
        <v>263</v>
      </c>
    </row>
    <row r="103" spans="1:13" ht="18" customHeight="1">
      <c r="A103" s="15">
        <v>2012</v>
      </c>
      <c r="B103" s="17" t="s">
        <v>157</v>
      </c>
      <c r="C103" s="17" t="s">
        <v>264</v>
      </c>
      <c r="D103" s="17" t="s">
        <v>265</v>
      </c>
      <c r="E103" s="17" t="s">
        <v>262</v>
      </c>
      <c r="F103" s="17" t="s">
        <v>262</v>
      </c>
      <c r="G103" s="17" t="s">
        <v>273</v>
      </c>
      <c r="H103" s="17" t="s">
        <v>274</v>
      </c>
      <c r="I103" s="17" t="s">
        <v>161</v>
      </c>
      <c r="J103" s="17" t="s">
        <v>209</v>
      </c>
      <c r="K103" s="17" t="s">
        <v>277</v>
      </c>
      <c r="L103" s="17" t="s">
        <v>279</v>
      </c>
      <c r="M103" s="17" t="s">
        <v>280</v>
      </c>
    </row>
    <row r="104" spans="1:13" ht="24" customHeight="1">
      <c r="A104" s="21">
        <v>2013</v>
      </c>
      <c r="B104" s="17" t="s">
        <v>281</v>
      </c>
      <c r="C104" s="17" t="s">
        <v>265</v>
      </c>
      <c r="D104" s="17" t="s">
        <v>285</v>
      </c>
      <c r="E104" s="17" t="s">
        <v>291</v>
      </c>
      <c r="F104" s="17" t="s">
        <v>296</v>
      </c>
      <c r="G104" s="17" t="s">
        <v>323</v>
      </c>
      <c r="H104" s="17" t="s">
        <v>325</v>
      </c>
      <c r="I104" s="17" t="s">
        <v>327</v>
      </c>
      <c r="J104" s="17" t="s">
        <v>334</v>
      </c>
      <c r="K104" s="17" t="s">
        <v>342</v>
      </c>
      <c r="L104" s="17" t="s">
        <v>343</v>
      </c>
      <c r="M104" s="17" t="s">
        <v>348</v>
      </c>
    </row>
    <row r="105" spans="1:13" ht="19.5" customHeight="1">
      <c r="A105" s="34">
        <v>2014</v>
      </c>
      <c r="B105" s="44" t="s">
        <v>353</v>
      </c>
      <c r="C105" s="44" t="s">
        <v>370</v>
      </c>
      <c r="D105" s="44" t="s">
        <v>369</v>
      </c>
      <c r="E105" s="44" t="s">
        <v>368</v>
      </c>
      <c r="F105" s="44" t="s">
        <v>265</v>
      </c>
      <c r="G105" s="44" t="s">
        <v>281</v>
      </c>
      <c r="H105" s="44" t="s">
        <v>167</v>
      </c>
      <c r="I105" s="44" t="s">
        <v>373</v>
      </c>
      <c r="J105" s="44" t="s">
        <v>374</v>
      </c>
      <c r="K105" s="44" t="s">
        <v>379</v>
      </c>
      <c r="L105" s="44" t="s">
        <v>378</v>
      </c>
      <c r="M105" s="44" t="s">
        <v>384</v>
      </c>
    </row>
    <row r="106" spans="1:13" ht="18.75" customHeight="1">
      <c r="A106" s="21">
        <v>2015</v>
      </c>
      <c r="B106" s="17" t="s">
        <v>391</v>
      </c>
      <c r="C106" s="17" t="s">
        <v>392</v>
      </c>
      <c r="D106" s="17" t="s">
        <v>392</v>
      </c>
      <c r="E106" s="17" t="s">
        <v>400</v>
      </c>
      <c r="F106" s="17" t="s">
        <v>407</v>
      </c>
      <c r="G106" s="17" t="s">
        <v>411</v>
      </c>
      <c r="H106" s="17" t="s">
        <v>416</v>
      </c>
      <c r="I106" s="17" t="s">
        <v>249</v>
      </c>
      <c r="J106" s="17" t="s">
        <v>420</v>
      </c>
      <c r="K106" s="17" t="s">
        <v>424</v>
      </c>
      <c r="L106" s="17" t="s">
        <v>427</v>
      </c>
      <c r="M106" s="17" t="s">
        <v>432</v>
      </c>
    </row>
    <row r="107" spans="1:13" ht="18.75" customHeight="1">
      <c r="A107" s="21">
        <v>2016</v>
      </c>
      <c r="B107" s="17" t="s">
        <v>436</v>
      </c>
      <c r="C107" s="17" t="s">
        <v>438</v>
      </c>
      <c r="D107" s="17" t="s">
        <v>441</v>
      </c>
      <c r="E107" s="17" t="s">
        <v>443</v>
      </c>
      <c r="F107" s="17" t="s">
        <v>449</v>
      </c>
      <c r="G107" s="17" t="s">
        <v>455</v>
      </c>
      <c r="H107" s="17" t="s">
        <v>458</v>
      </c>
      <c r="I107" s="17" t="s">
        <v>459</v>
      </c>
      <c r="J107" s="17" t="s">
        <v>465</v>
      </c>
      <c r="K107" s="17" t="s">
        <v>468</v>
      </c>
      <c r="L107" s="17" t="s">
        <v>474</v>
      </c>
      <c r="M107" s="17" t="s">
        <v>489</v>
      </c>
    </row>
    <row r="108" spans="1:13" ht="21" customHeight="1">
      <c r="A108" s="21">
        <v>2017</v>
      </c>
      <c r="B108" s="17" t="s">
        <v>479</v>
      </c>
      <c r="C108" s="17" t="s">
        <v>483</v>
      </c>
      <c r="D108" s="17" t="s">
        <v>492</v>
      </c>
      <c r="E108" s="17" t="s">
        <v>496</v>
      </c>
      <c r="F108" s="17" t="s">
        <v>501</v>
      </c>
      <c r="G108" s="17" t="s">
        <v>507</v>
      </c>
      <c r="H108" s="17" t="s">
        <v>513</v>
      </c>
      <c r="I108" s="17" t="s">
        <v>514</v>
      </c>
      <c r="J108" s="17" t="s">
        <v>371</v>
      </c>
      <c r="K108" s="17" t="s">
        <v>517</v>
      </c>
      <c r="L108" s="17" t="s">
        <v>519</v>
      </c>
      <c r="M108" s="17" t="s">
        <v>523</v>
      </c>
    </row>
    <row r="109" spans="1:13" ht="21.75" customHeight="1">
      <c r="A109" s="21">
        <v>2018</v>
      </c>
      <c r="B109" s="17" t="s">
        <v>529</v>
      </c>
      <c r="C109" s="17" t="s">
        <v>530</v>
      </c>
      <c r="D109" s="17" t="s">
        <v>532</v>
      </c>
      <c r="E109" s="17" t="s">
        <v>536</v>
      </c>
      <c r="F109" s="17" t="s">
        <v>538</v>
      </c>
      <c r="G109" s="17" t="s">
        <v>543</v>
      </c>
      <c r="H109" s="17" t="s">
        <v>264</v>
      </c>
      <c r="I109" s="17" t="s">
        <v>279</v>
      </c>
      <c r="J109" s="17" t="s">
        <v>413</v>
      </c>
      <c r="K109" s="17" t="s">
        <v>548</v>
      </c>
      <c r="L109" s="17" t="s">
        <v>424</v>
      </c>
      <c r="M109" s="17" t="s">
        <v>553</v>
      </c>
    </row>
    <row r="110" spans="1:13" ht="21.75" customHeight="1">
      <c r="A110" s="21">
        <v>2019</v>
      </c>
      <c r="B110" s="17" t="s">
        <v>556</v>
      </c>
      <c r="C110" s="17" t="s">
        <v>560</v>
      </c>
      <c r="D110" s="17" t="s">
        <v>563</v>
      </c>
      <c r="E110" s="17" t="s">
        <v>568</v>
      </c>
      <c r="F110" s="17" t="s">
        <v>569</v>
      </c>
      <c r="G110" s="17" t="s">
        <v>573</v>
      </c>
      <c r="H110" s="17" t="s">
        <v>263</v>
      </c>
      <c r="I110" s="17" t="s">
        <v>576</v>
      </c>
      <c r="J110" s="17" t="s">
        <v>504</v>
      </c>
      <c r="K110" s="17" t="s">
        <v>578</v>
      </c>
      <c r="L110" s="17" t="s">
        <v>580</v>
      </c>
      <c r="M110" s="17" t="s">
        <v>584</v>
      </c>
    </row>
    <row r="111" spans="1:13" ht="24.75" customHeight="1">
      <c r="A111" s="21">
        <v>2020</v>
      </c>
      <c r="B111" s="17" t="s">
        <v>592</v>
      </c>
      <c r="C111" s="17" t="s">
        <v>593</v>
      </c>
      <c r="D111" s="17" t="s">
        <v>596</v>
      </c>
      <c r="E111" s="17" t="s">
        <v>598</v>
      </c>
      <c r="F111" s="17" t="s">
        <v>601</v>
      </c>
      <c r="G111" s="17" t="s">
        <v>528</v>
      </c>
      <c r="H111" s="17" t="s">
        <v>606</v>
      </c>
      <c r="I111" s="17" t="s">
        <v>608</v>
      </c>
      <c r="J111" s="17" t="s">
        <v>615</v>
      </c>
      <c r="K111" s="17" t="s">
        <v>616</v>
      </c>
      <c r="L111" s="17" t="s">
        <v>617</v>
      </c>
      <c r="M111" s="17" t="s">
        <v>618</v>
      </c>
    </row>
    <row r="112" spans="1:13" ht="21" customHeight="1">
      <c r="A112" s="21">
        <v>2021</v>
      </c>
      <c r="B112" s="17" t="s">
        <v>568</v>
      </c>
      <c r="C112" s="17" t="s">
        <v>622</v>
      </c>
      <c r="D112" s="17" t="s">
        <v>593</v>
      </c>
      <c r="E112" s="17" t="s">
        <v>628</v>
      </c>
      <c r="F112" s="17" t="s">
        <v>634</v>
      </c>
      <c r="G112" s="17" t="s">
        <v>635</v>
      </c>
      <c r="H112" s="17" t="s">
        <v>631</v>
      </c>
      <c r="I112" s="17" t="s">
        <v>638</v>
      </c>
      <c r="J112" s="17" t="s">
        <v>641</v>
      </c>
      <c r="K112" s="17" t="s">
        <v>646</v>
      </c>
      <c r="L112" s="17" t="s">
        <v>645</v>
      </c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</sheetData>
  <sheetProtection/>
  <mergeCells count="9">
    <mergeCell ref="A98:M98"/>
    <mergeCell ref="A83:M83"/>
    <mergeCell ref="A52:M52"/>
    <mergeCell ref="A1:M1"/>
    <mergeCell ref="A4:M4"/>
    <mergeCell ref="A20:M20"/>
    <mergeCell ref="A36:M36"/>
    <mergeCell ref="A2:L2"/>
    <mergeCell ref="A68:M68"/>
  </mergeCells>
  <printOptions/>
  <pageMargins left="0.85" right="0.5905511811023623" top="0.42" bottom="0.984251968503937" header="0.46" footer="0.5118110236220472"/>
  <pageSetup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R19"/>
  <sheetViews>
    <sheetView zoomScale="90" zoomScaleNormal="90" zoomScalePageLayoutView="0" workbookViewId="0" topLeftCell="A1">
      <pane xSplit="2" ySplit="5" topLeftCell="CX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R35" sqref="DR35"/>
    </sheetView>
  </sheetViews>
  <sheetFormatPr defaultColWidth="9.00390625" defaultRowHeight="12.75"/>
  <cols>
    <col min="2" max="2" width="51.125" style="0" customWidth="1"/>
  </cols>
  <sheetData>
    <row r="2" ht="20.25">
      <c r="B2" s="26" t="s">
        <v>320</v>
      </c>
    </row>
    <row r="4" spans="2:122" ht="15.75">
      <c r="B4" s="77" t="s">
        <v>297</v>
      </c>
      <c r="C4" s="76" t="s">
        <v>318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319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 t="s">
        <v>421</v>
      </c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 t="s">
        <v>422</v>
      </c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 t="s">
        <v>433</v>
      </c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 t="s">
        <v>475</v>
      </c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 t="s">
        <v>524</v>
      </c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 t="s">
        <v>554</v>
      </c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 t="s">
        <v>585</v>
      </c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 t="s">
        <v>623</v>
      </c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</row>
    <row r="5" spans="2:122" ht="52.5" customHeight="1">
      <c r="B5" s="77"/>
      <c r="C5" s="27" t="s">
        <v>298</v>
      </c>
      <c r="D5" s="27" t="s">
        <v>299</v>
      </c>
      <c r="E5" s="27" t="s">
        <v>300</v>
      </c>
      <c r="F5" s="27" t="s">
        <v>301</v>
      </c>
      <c r="G5" s="27" t="s">
        <v>302</v>
      </c>
      <c r="H5" s="27" t="s">
        <v>303</v>
      </c>
      <c r="I5" s="27" t="s">
        <v>304</v>
      </c>
      <c r="J5" s="27" t="s">
        <v>305</v>
      </c>
      <c r="K5" s="27" t="s">
        <v>306</v>
      </c>
      <c r="L5" s="27" t="s">
        <v>307</v>
      </c>
      <c r="M5" s="27" t="s">
        <v>308</v>
      </c>
      <c r="N5" s="27" t="s">
        <v>309</v>
      </c>
      <c r="O5" s="27" t="s">
        <v>298</v>
      </c>
      <c r="P5" s="27" t="s">
        <v>299</v>
      </c>
      <c r="Q5" s="27" t="s">
        <v>300</v>
      </c>
      <c r="R5" s="27" t="s">
        <v>301</v>
      </c>
      <c r="S5" s="27" t="s">
        <v>302</v>
      </c>
      <c r="T5" s="27" t="s">
        <v>303</v>
      </c>
      <c r="U5" s="27" t="s">
        <v>304</v>
      </c>
      <c r="V5" s="27" t="s">
        <v>305</v>
      </c>
      <c r="W5" s="27" t="s">
        <v>306</v>
      </c>
      <c r="X5" s="27" t="s">
        <v>307</v>
      </c>
      <c r="Y5" s="27" t="s">
        <v>308</v>
      </c>
      <c r="Z5" s="27" t="s">
        <v>309</v>
      </c>
      <c r="AA5" s="30" t="s">
        <v>298</v>
      </c>
      <c r="AB5" s="30" t="s">
        <v>299</v>
      </c>
      <c r="AC5" s="30" t="s">
        <v>300</v>
      </c>
      <c r="AD5" s="30" t="s">
        <v>301</v>
      </c>
      <c r="AE5" s="30" t="s">
        <v>302</v>
      </c>
      <c r="AF5" s="30" t="s">
        <v>303</v>
      </c>
      <c r="AG5" s="30" t="s">
        <v>304</v>
      </c>
      <c r="AH5" s="30" t="s">
        <v>305</v>
      </c>
      <c r="AI5" s="30" t="s">
        <v>306</v>
      </c>
      <c r="AJ5" s="30" t="s">
        <v>307</v>
      </c>
      <c r="AK5" s="30" t="s">
        <v>308</v>
      </c>
      <c r="AL5" s="30" t="s">
        <v>309</v>
      </c>
      <c r="AM5" s="42" t="s">
        <v>298</v>
      </c>
      <c r="AN5" s="42" t="s">
        <v>299</v>
      </c>
      <c r="AO5" s="42" t="s">
        <v>300</v>
      </c>
      <c r="AP5" s="42" t="s">
        <v>301</v>
      </c>
      <c r="AQ5" s="42" t="s">
        <v>302</v>
      </c>
      <c r="AR5" s="42" t="s">
        <v>303</v>
      </c>
      <c r="AS5" s="42" t="s">
        <v>304</v>
      </c>
      <c r="AT5" s="42" t="s">
        <v>305</v>
      </c>
      <c r="AU5" s="42" t="s">
        <v>306</v>
      </c>
      <c r="AV5" s="42" t="s">
        <v>307</v>
      </c>
      <c r="AW5" s="42" t="s">
        <v>308</v>
      </c>
      <c r="AX5" s="42" t="s">
        <v>309</v>
      </c>
      <c r="AY5" s="52" t="s">
        <v>298</v>
      </c>
      <c r="AZ5" s="52" t="s">
        <v>299</v>
      </c>
      <c r="BA5" s="52" t="s">
        <v>300</v>
      </c>
      <c r="BB5" s="52" t="s">
        <v>301</v>
      </c>
      <c r="BC5" s="52" t="s">
        <v>302</v>
      </c>
      <c r="BD5" s="52" t="s">
        <v>303</v>
      </c>
      <c r="BE5" s="52" t="s">
        <v>304</v>
      </c>
      <c r="BF5" s="52" t="s">
        <v>305</v>
      </c>
      <c r="BG5" s="52" t="s">
        <v>306</v>
      </c>
      <c r="BH5" s="52" t="s">
        <v>307</v>
      </c>
      <c r="BI5" s="52" t="s">
        <v>308</v>
      </c>
      <c r="BJ5" s="52" t="s">
        <v>309</v>
      </c>
      <c r="BK5" s="55" t="s">
        <v>298</v>
      </c>
      <c r="BL5" s="55" t="s">
        <v>299</v>
      </c>
      <c r="BM5" s="56" t="s">
        <v>300</v>
      </c>
      <c r="BN5" s="57" t="s">
        <v>301</v>
      </c>
      <c r="BO5" s="59" t="s">
        <v>302</v>
      </c>
      <c r="BP5" s="58" t="s">
        <v>303</v>
      </c>
      <c r="BQ5" s="55" t="s">
        <v>304</v>
      </c>
      <c r="BR5" s="55" t="s">
        <v>305</v>
      </c>
      <c r="BS5" s="55" t="s">
        <v>306</v>
      </c>
      <c r="BT5" s="55" t="s">
        <v>307</v>
      </c>
      <c r="BU5" s="55" t="s">
        <v>308</v>
      </c>
      <c r="BV5" s="55" t="s">
        <v>309</v>
      </c>
      <c r="BW5" s="62" t="s">
        <v>298</v>
      </c>
      <c r="BX5" s="62" t="s">
        <v>299</v>
      </c>
      <c r="BY5" s="62" t="s">
        <v>300</v>
      </c>
      <c r="BZ5" s="62" t="s">
        <v>301</v>
      </c>
      <c r="CA5" s="62" t="s">
        <v>302</v>
      </c>
      <c r="CB5" s="58" t="s">
        <v>303</v>
      </c>
      <c r="CC5" s="62" t="s">
        <v>304</v>
      </c>
      <c r="CD5" s="62" t="s">
        <v>305</v>
      </c>
      <c r="CE5" s="62" t="s">
        <v>306</v>
      </c>
      <c r="CF5" s="62" t="s">
        <v>307</v>
      </c>
      <c r="CG5" s="62" t="s">
        <v>308</v>
      </c>
      <c r="CH5" s="62" t="s">
        <v>309</v>
      </c>
      <c r="CI5" s="65" t="s">
        <v>298</v>
      </c>
      <c r="CJ5" s="65" t="s">
        <v>299</v>
      </c>
      <c r="CK5" s="65" t="s">
        <v>300</v>
      </c>
      <c r="CL5" s="65" t="s">
        <v>301</v>
      </c>
      <c r="CM5" s="65" t="s">
        <v>302</v>
      </c>
      <c r="CN5" s="58" t="s">
        <v>303</v>
      </c>
      <c r="CO5" s="65" t="s">
        <v>304</v>
      </c>
      <c r="CP5" s="65" t="s">
        <v>305</v>
      </c>
      <c r="CQ5" s="65" t="s">
        <v>306</v>
      </c>
      <c r="CR5" s="65" t="s">
        <v>307</v>
      </c>
      <c r="CS5" s="65" t="s">
        <v>308</v>
      </c>
      <c r="CT5" s="65" t="s">
        <v>309</v>
      </c>
      <c r="CU5" s="68" t="s">
        <v>298</v>
      </c>
      <c r="CV5" s="68" t="s">
        <v>299</v>
      </c>
      <c r="CW5" s="69" t="s">
        <v>300</v>
      </c>
      <c r="CX5" s="58" t="s">
        <v>301</v>
      </c>
      <c r="CY5" s="68" t="s">
        <v>302</v>
      </c>
      <c r="CZ5" s="58" t="s">
        <v>303</v>
      </c>
      <c r="DA5" s="68" t="s">
        <v>304</v>
      </c>
      <c r="DB5" s="68" t="s">
        <v>305</v>
      </c>
      <c r="DC5" s="68" t="s">
        <v>306</v>
      </c>
      <c r="DD5" s="68" t="s">
        <v>307</v>
      </c>
      <c r="DE5" s="68" t="s">
        <v>308</v>
      </c>
      <c r="DF5" s="68" t="s">
        <v>309</v>
      </c>
      <c r="DG5" s="70" t="s">
        <v>298</v>
      </c>
      <c r="DH5" s="70" t="s">
        <v>299</v>
      </c>
      <c r="DI5" s="70" t="s">
        <v>300</v>
      </c>
      <c r="DJ5" s="58" t="s">
        <v>301</v>
      </c>
      <c r="DK5" s="70" t="s">
        <v>302</v>
      </c>
      <c r="DL5" s="58" t="s">
        <v>303</v>
      </c>
      <c r="DM5" s="70" t="s">
        <v>304</v>
      </c>
      <c r="DN5" s="70" t="s">
        <v>305</v>
      </c>
      <c r="DO5" s="70" t="s">
        <v>306</v>
      </c>
      <c r="DP5" s="70" t="s">
        <v>307</v>
      </c>
      <c r="DQ5" s="70" t="s">
        <v>308</v>
      </c>
      <c r="DR5" s="70" t="s">
        <v>309</v>
      </c>
    </row>
    <row r="6" spans="2:121" ht="15.75" customHeight="1">
      <c r="B6" s="23" t="s">
        <v>55</v>
      </c>
      <c r="C6" s="25">
        <v>10.366666666666667</v>
      </c>
      <c r="D6" s="25">
        <v>10.6</v>
      </c>
      <c r="E6" s="25">
        <v>11.2</v>
      </c>
      <c r="F6" s="25">
        <v>11.725</v>
      </c>
      <c r="G6" s="25">
        <v>22.88</v>
      </c>
      <c r="H6" s="25">
        <v>21.9375</v>
      </c>
      <c r="I6" s="25">
        <v>25.125</v>
      </c>
      <c r="J6" s="25">
        <v>13.860000000000003</v>
      </c>
      <c r="K6" s="25">
        <v>10.2</v>
      </c>
      <c r="L6" s="25">
        <v>9.475</v>
      </c>
      <c r="M6" s="25">
        <v>9.66</v>
      </c>
      <c r="N6" s="25">
        <v>10.600000000000001</v>
      </c>
      <c r="O6" s="25">
        <v>12.8</v>
      </c>
      <c r="P6" s="25">
        <v>14.825000000000001</v>
      </c>
      <c r="Q6" s="25">
        <v>15.275</v>
      </c>
      <c r="R6" s="25">
        <v>28.5375</v>
      </c>
      <c r="S6" s="25">
        <v>32.7125</v>
      </c>
      <c r="T6" s="25">
        <v>36.91</v>
      </c>
      <c r="U6" s="25">
        <v>31.31</v>
      </c>
      <c r="V6" s="25">
        <v>22.73</v>
      </c>
      <c r="W6" s="28">
        <f>AVERAGE(13.3,12.2,12.4,12.7,7.5,8.8,8.1,9.5)</f>
        <v>10.562499999999998</v>
      </c>
      <c r="X6" s="28">
        <f>'[1]овощи по месяцам 2013'!$L$20</f>
        <v>16.42</v>
      </c>
      <c r="Y6" s="31">
        <v>17.95</v>
      </c>
      <c r="Z6" s="32">
        <v>20.4</v>
      </c>
      <c r="AA6" s="38">
        <v>23.825</v>
      </c>
      <c r="AB6" s="39">
        <v>26.425</v>
      </c>
      <c r="AC6" s="38">
        <v>29.974999999999998</v>
      </c>
      <c r="AD6" s="36">
        <v>37.6</v>
      </c>
      <c r="AE6" s="36">
        <v>42.35</v>
      </c>
      <c r="AF6" s="36">
        <v>42.35</v>
      </c>
      <c r="AG6" s="38">
        <v>32.75</v>
      </c>
      <c r="AH6" s="38">
        <v>18.8</v>
      </c>
      <c r="AI6" s="37">
        <v>16</v>
      </c>
      <c r="AJ6" s="37">
        <v>18.68</v>
      </c>
      <c r="AK6" s="31">
        <v>22.5</v>
      </c>
      <c r="AL6" s="43">
        <v>24.68</v>
      </c>
      <c r="AM6" s="45">
        <v>30.23333333333333</v>
      </c>
      <c r="AN6" s="43">
        <v>31.25</v>
      </c>
      <c r="AO6" s="46">
        <v>31.9</v>
      </c>
      <c r="AP6" s="47">
        <v>40.48</v>
      </c>
      <c r="AQ6" s="36">
        <v>39.83</v>
      </c>
      <c r="AR6" s="36">
        <v>45.825</v>
      </c>
      <c r="AS6" s="36">
        <v>36.2</v>
      </c>
      <c r="AT6" s="38">
        <v>21.4</v>
      </c>
      <c r="AU6" s="36">
        <v>14.975000000000001</v>
      </c>
      <c r="AV6" s="48">
        <v>13.319999999999999</v>
      </c>
      <c r="AW6" s="49">
        <v>14.425</v>
      </c>
      <c r="AX6" s="36">
        <v>15.38</v>
      </c>
      <c r="AY6" s="54">
        <v>16.233333333333334</v>
      </c>
      <c r="AZ6" s="54">
        <v>17.75</v>
      </c>
      <c r="BA6" s="46">
        <v>16.919999999999998</v>
      </c>
      <c r="BB6" s="47">
        <v>15.825</v>
      </c>
      <c r="BC6" s="36">
        <v>29.5</v>
      </c>
      <c r="BD6" s="36">
        <v>31.74</v>
      </c>
      <c r="BE6" s="36">
        <v>23.362499999999997</v>
      </c>
      <c r="BF6" s="38">
        <v>21.200000000000003</v>
      </c>
      <c r="BG6" s="36">
        <v>16.46</v>
      </c>
      <c r="BH6" s="48">
        <v>17.1</v>
      </c>
      <c r="BI6" s="49">
        <v>18.424999999999997</v>
      </c>
      <c r="BJ6" s="36">
        <v>19.02</v>
      </c>
      <c r="BK6" s="54">
        <v>20.33</v>
      </c>
      <c r="BL6" s="54">
        <v>21.68</v>
      </c>
      <c r="BM6" s="54">
        <v>23.475</v>
      </c>
      <c r="BN6" s="54">
        <v>40.6125</v>
      </c>
      <c r="BO6" s="54">
        <v>45.45833333333333</v>
      </c>
      <c r="BP6" s="38">
        <v>46.760000000000005</v>
      </c>
      <c r="BQ6" s="36">
        <v>35.425</v>
      </c>
      <c r="BR6" s="61">
        <v>26.8</v>
      </c>
      <c r="BS6" s="36">
        <v>18.924999999999997</v>
      </c>
      <c r="BT6" s="36">
        <v>19.5</v>
      </c>
      <c r="BU6" s="36">
        <v>21.759999999999998</v>
      </c>
      <c r="BV6" s="63">
        <v>22.6</v>
      </c>
      <c r="BW6" s="54">
        <v>25.2</v>
      </c>
      <c r="BX6" s="54">
        <v>26.720000000000006</v>
      </c>
      <c r="BY6" s="54">
        <v>29.5</v>
      </c>
      <c r="BZ6" s="54">
        <v>30.425</v>
      </c>
      <c r="CA6" s="36">
        <v>29.52</v>
      </c>
      <c r="CB6" s="61">
        <v>40.1</v>
      </c>
      <c r="CC6" s="61">
        <v>34.1</v>
      </c>
      <c r="CD6" s="61">
        <v>27.1</v>
      </c>
      <c r="CE6" s="64">
        <v>18.2</v>
      </c>
      <c r="CF6" s="64">
        <v>16.2</v>
      </c>
      <c r="CG6" s="61">
        <v>17.6</v>
      </c>
      <c r="CH6" s="61">
        <v>20</v>
      </c>
      <c r="CI6" s="54">
        <v>24.4</v>
      </c>
      <c r="CJ6" s="54">
        <v>24.425</v>
      </c>
      <c r="CK6" s="54">
        <v>24.599999999999998</v>
      </c>
      <c r="CL6" s="54">
        <v>23.82</v>
      </c>
      <c r="CM6" s="54">
        <v>42.8125</v>
      </c>
      <c r="CN6" s="36">
        <v>38.03</v>
      </c>
      <c r="CO6" s="67">
        <v>36</v>
      </c>
      <c r="CP6" s="36">
        <v>22.580000000000002</v>
      </c>
      <c r="CQ6" s="36">
        <v>16.4</v>
      </c>
      <c r="CR6" s="36">
        <v>15.179999999999998</v>
      </c>
      <c r="CS6" s="36">
        <v>15.325</v>
      </c>
      <c r="CT6" s="36">
        <v>17.4</v>
      </c>
      <c r="CU6" s="54">
        <v>18.775</v>
      </c>
      <c r="CV6" s="54">
        <v>18.95</v>
      </c>
      <c r="CW6" s="54">
        <v>19.975</v>
      </c>
      <c r="CX6" s="40">
        <v>23.46</v>
      </c>
      <c r="CY6" s="54">
        <v>37.516666666666666</v>
      </c>
      <c r="CZ6" s="36">
        <v>50.55</v>
      </c>
      <c r="DA6" s="36">
        <v>36.959999999999994</v>
      </c>
      <c r="DB6" s="36">
        <v>27.325</v>
      </c>
      <c r="DC6" s="36">
        <v>22.424999999999997</v>
      </c>
      <c r="DD6" s="36">
        <v>22.96</v>
      </c>
      <c r="DE6" s="36">
        <v>28.125</v>
      </c>
      <c r="DF6" s="36">
        <v>29.025</v>
      </c>
      <c r="DG6" s="54">
        <v>30.866666666666664</v>
      </c>
      <c r="DH6" s="54">
        <v>34.8</v>
      </c>
      <c r="DI6" s="54">
        <v>38.525000000000006</v>
      </c>
      <c r="DJ6" s="54">
        <v>39.9</v>
      </c>
      <c r="DK6" s="61">
        <v>53.08</v>
      </c>
      <c r="DL6" s="54">
        <v>66.82499999999999</v>
      </c>
      <c r="DM6" s="38">
        <v>43.28</v>
      </c>
      <c r="DN6" s="38">
        <v>36.05</v>
      </c>
      <c r="DO6" s="61">
        <v>36.6</v>
      </c>
      <c r="DP6" s="61">
        <v>43</v>
      </c>
      <c r="DQ6" s="61">
        <v>45.8</v>
      </c>
    </row>
    <row r="7" spans="2:121" ht="15.75">
      <c r="B7" s="23" t="s">
        <v>56</v>
      </c>
      <c r="C7" s="24">
        <v>6</v>
      </c>
      <c r="D7" s="24">
        <v>6.824999999999999</v>
      </c>
      <c r="E7" s="24">
        <v>8.5</v>
      </c>
      <c r="F7" s="24">
        <v>9.55</v>
      </c>
      <c r="G7" s="24">
        <v>25.119999999999997</v>
      </c>
      <c r="H7" s="24">
        <v>27.075</v>
      </c>
      <c r="I7" s="24">
        <v>25.55</v>
      </c>
      <c r="J7" s="24">
        <v>17.32</v>
      </c>
      <c r="K7" s="24">
        <v>13.775</v>
      </c>
      <c r="L7" s="24">
        <v>11.825000000000001</v>
      </c>
      <c r="M7" s="24">
        <v>10.82</v>
      </c>
      <c r="N7" s="24">
        <v>11.3</v>
      </c>
      <c r="O7" s="25">
        <v>14.2</v>
      </c>
      <c r="P7" s="25">
        <v>14.625</v>
      </c>
      <c r="Q7" s="25">
        <v>14.625</v>
      </c>
      <c r="R7" s="25">
        <v>16.400000000000002</v>
      </c>
      <c r="S7" s="25">
        <v>27.099999999999998</v>
      </c>
      <c r="T7" s="25">
        <v>28.200000000000003</v>
      </c>
      <c r="U7" s="25">
        <v>23.025</v>
      </c>
      <c r="V7" s="25">
        <v>17.75</v>
      </c>
      <c r="W7" s="28">
        <f>AVERAGE(12.5,12.5,11.8,11.8,5.7,6,5.4,6.2)</f>
        <v>8.9875</v>
      </c>
      <c r="X7" s="28">
        <f>'[1]овощи по месяцам 2013'!$L$22</f>
        <v>12.039999999999997</v>
      </c>
      <c r="Y7" s="31">
        <v>11.1</v>
      </c>
      <c r="Z7" s="33">
        <v>12.275000000000002</v>
      </c>
      <c r="AA7" s="38">
        <v>14.275</v>
      </c>
      <c r="AB7" s="39">
        <v>18.45</v>
      </c>
      <c r="AC7" s="38">
        <v>22.2</v>
      </c>
      <c r="AD7" s="36">
        <v>31.439999999999998</v>
      </c>
      <c r="AE7" s="36">
        <v>42.3</v>
      </c>
      <c r="AF7" s="36">
        <v>33.2</v>
      </c>
      <c r="AG7" s="36">
        <v>19.759999999999998</v>
      </c>
      <c r="AH7" s="36">
        <v>14.675</v>
      </c>
      <c r="AI7" s="36">
        <v>12.4</v>
      </c>
      <c r="AJ7" s="37">
        <v>11.959999999999999</v>
      </c>
      <c r="AK7" s="31">
        <v>16.95</v>
      </c>
      <c r="AL7" s="43">
        <v>23.419999999999998</v>
      </c>
      <c r="AM7" s="45">
        <v>32.43333333333333</v>
      </c>
      <c r="AN7" s="43">
        <v>36.775</v>
      </c>
      <c r="AO7" s="46">
        <v>37.1</v>
      </c>
      <c r="AP7" s="36">
        <v>39.9</v>
      </c>
      <c r="AQ7" s="36">
        <v>46.88</v>
      </c>
      <c r="AR7" s="36">
        <v>33.89</v>
      </c>
      <c r="AS7" s="36">
        <v>22.5</v>
      </c>
      <c r="AT7" s="36">
        <v>16.375</v>
      </c>
      <c r="AU7" s="36">
        <v>15.175</v>
      </c>
      <c r="AV7" s="48">
        <v>14.66</v>
      </c>
      <c r="AW7" s="49">
        <v>16.4</v>
      </c>
      <c r="AX7" s="36">
        <v>17.54</v>
      </c>
      <c r="AY7" s="54">
        <v>17.7</v>
      </c>
      <c r="AZ7" s="36">
        <v>19.674999999999997</v>
      </c>
      <c r="BA7" s="46">
        <v>20.080000000000002</v>
      </c>
      <c r="BB7" s="36">
        <v>39.4</v>
      </c>
      <c r="BC7" s="36">
        <v>30.94</v>
      </c>
      <c r="BD7" s="36">
        <v>27.2</v>
      </c>
      <c r="BE7" s="36">
        <v>28.15</v>
      </c>
      <c r="BF7" s="36">
        <v>22.975</v>
      </c>
      <c r="BG7" s="36">
        <v>17.56</v>
      </c>
      <c r="BH7" s="48">
        <v>15.4</v>
      </c>
      <c r="BI7" s="36">
        <v>15.125</v>
      </c>
      <c r="BJ7" s="36">
        <v>15.020000000000001</v>
      </c>
      <c r="BK7" s="54">
        <v>15.2</v>
      </c>
      <c r="BL7" s="54">
        <v>15.8</v>
      </c>
      <c r="BM7" s="54">
        <v>15.975</v>
      </c>
      <c r="BN7" s="54">
        <v>41.2</v>
      </c>
      <c r="BO7" s="54">
        <v>40.2</v>
      </c>
      <c r="BP7" s="54">
        <v>57.32000000000001</v>
      </c>
      <c r="BQ7" s="36">
        <v>34.175</v>
      </c>
      <c r="BR7" s="36">
        <v>16.759999999999998</v>
      </c>
      <c r="BS7" s="36">
        <v>13.625</v>
      </c>
      <c r="BT7" s="36">
        <v>13.825000000000001</v>
      </c>
      <c r="BU7" s="36">
        <v>13.66</v>
      </c>
      <c r="BV7" s="36">
        <v>13.8</v>
      </c>
      <c r="BW7" s="54">
        <v>14.566666666666668</v>
      </c>
      <c r="BX7" s="54">
        <v>17.740000000000002</v>
      </c>
      <c r="BY7" s="54">
        <v>20.275</v>
      </c>
      <c r="BZ7" s="54">
        <v>33.425</v>
      </c>
      <c r="CA7" s="36">
        <v>34.93</v>
      </c>
      <c r="CB7" s="36">
        <v>37.075</v>
      </c>
      <c r="CC7" s="36">
        <v>24.525</v>
      </c>
      <c r="CD7" s="36">
        <v>22.68</v>
      </c>
      <c r="CE7" s="36">
        <v>23.125000000000004</v>
      </c>
      <c r="CF7" s="36">
        <v>23.199999999999996</v>
      </c>
      <c r="CG7" s="36">
        <v>23.880000000000003</v>
      </c>
      <c r="CH7" s="36">
        <v>26.675</v>
      </c>
      <c r="CI7" s="54">
        <v>30.574999999999996</v>
      </c>
      <c r="CJ7" s="54">
        <v>33.150000000000006</v>
      </c>
      <c r="CK7" s="54">
        <v>48.7</v>
      </c>
      <c r="CL7" s="54">
        <v>64.475</v>
      </c>
      <c r="CM7" s="54">
        <v>61.075</v>
      </c>
      <c r="CN7" s="36">
        <v>32.7</v>
      </c>
      <c r="CO7" s="36">
        <v>25.200000000000003</v>
      </c>
      <c r="CP7" s="36">
        <v>24.18</v>
      </c>
      <c r="CQ7" s="36">
        <v>21.950000000000003</v>
      </c>
      <c r="CR7" s="36">
        <v>19.86</v>
      </c>
      <c r="CS7" s="36">
        <v>18.975</v>
      </c>
      <c r="CT7" s="36">
        <v>19.599999999999998</v>
      </c>
      <c r="CU7" s="54">
        <v>19.8</v>
      </c>
      <c r="CV7" s="54">
        <v>19.7</v>
      </c>
      <c r="CW7" s="54">
        <v>20.05</v>
      </c>
      <c r="CX7" s="54">
        <v>36.1625</v>
      </c>
      <c r="CY7" s="54">
        <v>29.825</v>
      </c>
      <c r="CZ7" s="36">
        <v>26.675</v>
      </c>
      <c r="DA7" s="36">
        <v>26.959999999999997</v>
      </c>
      <c r="DB7" s="36">
        <v>24.375</v>
      </c>
      <c r="DC7" s="36">
        <v>21.424999999999997</v>
      </c>
      <c r="DD7" s="36">
        <v>20.140000000000004</v>
      </c>
      <c r="DE7" s="36">
        <v>19.200000000000003</v>
      </c>
      <c r="DF7" s="36">
        <v>18.85</v>
      </c>
      <c r="DG7" s="54">
        <v>19.099999999999998</v>
      </c>
      <c r="DH7" s="54">
        <v>21.450000000000003</v>
      </c>
      <c r="DI7" s="54">
        <v>25.15</v>
      </c>
      <c r="DJ7" s="54">
        <v>37.25333333333333</v>
      </c>
      <c r="DK7" s="36">
        <v>37.333333333333336</v>
      </c>
      <c r="DL7" s="36">
        <v>34.375</v>
      </c>
      <c r="DM7" s="36">
        <v>40.36</v>
      </c>
      <c r="DN7" s="36">
        <v>38.400000000000006</v>
      </c>
      <c r="DO7" s="36">
        <v>40.02</v>
      </c>
      <c r="DP7" s="36">
        <v>41.25</v>
      </c>
      <c r="DQ7" s="36">
        <v>45.23333333333333</v>
      </c>
    </row>
    <row r="8" spans="2:121" ht="15.75">
      <c r="B8" s="23" t="s">
        <v>58</v>
      </c>
      <c r="C8" s="24">
        <v>14</v>
      </c>
      <c r="D8" s="24">
        <v>14</v>
      </c>
      <c r="E8" s="24">
        <v>14</v>
      </c>
      <c r="F8" s="24">
        <v>14.2</v>
      </c>
      <c r="G8" s="24">
        <v>14.14</v>
      </c>
      <c r="H8" s="24">
        <v>30</v>
      </c>
      <c r="I8" s="24">
        <v>35.425</v>
      </c>
      <c r="J8" s="24">
        <v>20.8</v>
      </c>
      <c r="K8" s="24">
        <v>15.600000000000001</v>
      </c>
      <c r="L8" s="24">
        <v>14.95</v>
      </c>
      <c r="M8" s="24">
        <v>15.080000000000002</v>
      </c>
      <c r="N8" s="24">
        <v>15.825</v>
      </c>
      <c r="O8" s="25">
        <v>17.75</v>
      </c>
      <c r="P8" s="25">
        <v>20.325000000000003</v>
      </c>
      <c r="Q8" s="25">
        <v>20.1</v>
      </c>
      <c r="R8" s="25">
        <v>24.200000000000003</v>
      </c>
      <c r="S8" s="25">
        <v>34.25</v>
      </c>
      <c r="T8" s="25">
        <v>43.12500000000001</v>
      </c>
      <c r="U8" s="25">
        <v>36.875</v>
      </c>
      <c r="V8" s="25">
        <v>34.53</v>
      </c>
      <c r="W8" s="28">
        <f>AVERAGE(19.4,19.1,20,20.3,11.7,9.5,11.6,10.5,10.1)</f>
        <v>14.688888888888888</v>
      </c>
      <c r="X8" s="28">
        <f>'[1]овощи по месяцам 2013'!$L$23</f>
        <v>21.36</v>
      </c>
      <c r="Y8" s="31">
        <v>22.724999999999998</v>
      </c>
      <c r="Z8" s="33">
        <v>22.725</v>
      </c>
      <c r="AA8" s="38">
        <v>23.525</v>
      </c>
      <c r="AB8" s="39">
        <v>26.7</v>
      </c>
      <c r="AC8" s="38">
        <v>27.925</v>
      </c>
      <c r="AD8" s="36">
        <v>28.96</v>
      </c>
      <c r="AE8" s="36">
        <v>33.575</v>
      </c>
      <c r="AF8" s="36">
        <v>52.45</v>
      </c>
      <c r="AG8" s="36">
        <v>41.38</v>
      </c>
      <c r="AH8" s="36">
        <v>26.075000000000003</v>
      </c>
      <c r="AI8" s="36">
        <v>20.9</v>
      </c>
      <c r="AJ8" s="37">
        <v>22.5</v>
      </c>
      <c r="AK8" s="31">
        <v>25.175</v>
      </c>
      <c r="AL8" s="43">
        <v>27.52</v>
      </c>
      <c r="AM8" s="45">
        <v>32.43333333333333</v>
      </c>
      <c r="AN8" s="43">
        <v>34.075</v>
      </c>
      <c r="AO8" s="46">
        <v>35.699999999999996</v>
      </c>
      <c r="AP8" s="36">
        <v>37.1</v>
      </c>
      <c r="AQ8" s="36">
        <v>41.75</v>
      </c>
      <c r="AR8" s="36">
        <v>56.825</v>
      </c>
      <c r="AS8" s="36">
        <v>57.31999999999999</v>
      </c>
      <c r="AT8" s="36">
        <v>36.85</v>
      </c>
      <c r="AU8" s="36">
        <v>26.025000000000002</v>
      </c>
      <c r="AV8" s="37">
        <v>23.6</v>
      </c>
      <c r="AW8" s="49">
        <v>22.675</v>
      </c>
      <c r="AX8" s="36">
        <v>23.02</v>
      </c>
      <c r="AY8" s="54">
        <v>24.53333333333333</v>
      </c>
      <c r="AZ8" s="36">
        <v>25.7</v>
      </c>
      <c r="BA8" s="46">
        <v>26.26</v>
      </c>
      <c r="BB8" s="36">
        <v>26.7</v>
      </c>
      <c r="BC8" s="36">
        <v>27.25</v>
      </c>
      <c r="BD8" s="36">
        <v>38.019999999999996</v>
      </c>
      <c r="BE8" s="36">
        <v>40.8</v>
      </c>
      <c r="BF8" s="36">
        <v>28.950000000000003</v>
      </c>
      <c r="BG8" s="36">
        <v>22.78</v>
      </c>
      <c r="BH8" s="37">
        <v>21.775</v>
      </c>
      <c r="BI8" s="36">
        <v>22.575000000000003</v>
      </c>
      <c r="BJ8" s="36">
        <v>22.2</v>
      </c>
      <c r="BK8" s="54">
        <v>23.600000000000005</v>
      </c>
      <c r="BL8" s="54">
        <v>23.580000000000002</v>
      </c>
      <c r="BM8" s="54">
        <v>24.7</v>
      </c>
      <c r="BN8" s="54">
        <v>26.35</v>
      </c>
      <c r="BO8" s="36">
        <v>28.174999999999997</v>
      </c>
      <c r="BP8" s="36">
        <v>44.519999999999996</v>
      </c>
      <c r="BQ8" s="36">
        <v>46.050000000000004</v>
      </c>
      <c r="BR8" s="36">
        <v>32.12</v>
      </c>
      <c r="BS8" s="36">
        <v>26.725</v>
      </c>
      <c r="BT8" s="36">
        <v>26.450000000000003</v>
      </c>
      <c r="BU8" s="36">
        <v>26.419999999999998</v>
      </c>
      <c r="BV8" s="36">
        <v>26.175000000000004</v>
      </c>
      <c r="BW8" s="54">
        <v>27.133333333333336</v>
      </c>
      <c r="BX8" s="54">
        <v>28.580000000000002</v>
      </c>
      <c r="BY8" s="54">
        <v>29.9</v>
      </c>
      <c r="BZ8" s="54">
        <v>33.05</v>
      </c>
      <c r="CA8" s="36">
        <v>36.76</v>
      </c>
      <c r="CB8" s="36">
        <v>54.900000000000006</v>
      </c>
      <c r="CC8" s="36">
        <v>54.525</v>
      </c>
      <c r="CD8" s="36">
        <v>46.779999999999994</v>
      </c>
      <c r="CE8" s="36">
        <v>31.15</v>
      </c>
      <c r="CF8" s="36">
        <v>29.6</v>
      </c>
      <c r="CG8" s="36">
        <v>30.240000000000002</v>
      </c>
      <c r="CH8" s="36">
        <v>31.175</v>
      </c>
      <c r="CI8" s="54">
        <v>31.5</v>
      </c>
      <c r="CJ8" s="54">
        <v>31.85</v>
      </c>
      <c r="CK8" s="54">
        <v>34.224999999999994</v>
      </c>
      <c r="CL8" s="54">
        <v>37</v>
      </c>
      <c r="CM8" s="36">
        <v>42.3</v>
      </c>
      <c r="CN8" s="36">
        <v>55.825</v>
      </c>
      <c r="CO8" s="36">
        <v>51.15</v>
      </c>
      <c r="CP8" s="36">
        <v>35.8</v>
      </c>
      <c r="CQ8" s="36">
        <v>25.025</v>
      </c>
      <c r="CR8" s="36">
        <v>22.8</v>
      </c>
      <c r="CS8" s="36">
        <v>24.3</v>
      </c>
      <c r="CT8" s="36">
        <v>25.175</v>
      </c>
      <c r="CU8" s="54">
        <v>26.975</v>
      </c>
      <c r="CV8" s="54">
        <v>27.25</v>
      </c>
      <c r="CW8" s="54">
        <v>28.1</v>
      </c>
      <c r="CX8" s="54">
        <v>31.4</v>
      </c>
      <c r="CY8" s="36">
        <v>35.349999999999994</v>
      </c>
      <c r="CZ8" s="36">
        <v>52.675</v>
      </c>
      <c r="DA8" s="36">
        <v>53.760000000000005</v>
      </c>
      <c r="DB8" s="36">
        <v>41.02499999999999</v>
      </c>
      <c r="DC8" s="36">
        <v>30.849999999999998</v>
      </c>
      <c r="DD8" s="36">
        <v>30.48</v>
      </c>
      <c r="DE8" s="36">
        <v>31.700000000000003</v>
      </c>
      <c r="DF8" s="36">
        <v>31.25</v>
      </c>
      <c r="DG8" s="54">
        <v>31.03333333333333</v>
      </c>
      <c r="DH8" s="54">
        <v>34.95</v>
      </c>
      <c r="DI8" s="54">
        <v>37.75</v>
      </c>
      <c r="DJ8" s="54">
        <v>41.660000000000004</v>
      </c>
      <c r="DK8" s="36">
        <v>78.5</v>
      </c>
      <c r="DL8" s="36">
        <v>125.975</v>
      </c>
      <c r="DM8" s="36">
        <v>94.78</v>
      </c>
      <c r="DN8" s="36">
        <v>50.125</v>
      </c>
      <c r="DO8" s="36">
        <v>46.18</v>
      </c>
      <c r="DP8" s="36">
        <v>47.575</v>
      </c>
      <c r="DQ8" s="36">
        <v>47.43333333333334</v>
      </c>
    </row>
    <row r="9" spans="2:121" ht="15.75">
      <c r="B9" s="23" t="s">
        <v>310</v>
      </c>
      <c r="C9" s="24">
        <v>13.1</v>
      </c>
      <c r="D9" s="24">
        <v>13.950000000000001</v>
      </c>
      <c r="E9" s="24">
        <v>17.7</v>
      </c>
      <c r="F9" s="24">
        <v>16.175</v>
      </c>
      <c r="G9" s="24">
        <v>24.580000000000002</v>
      </c>
      <c r="H9" s="24">
        <v>34.5</v>
      </c>
      <c r="I9" s="24">
        <v>37.3</v>
      </c>
      <c r="J9" s="24">
        <v>24.660000000000004</v>
      </c>
      <c r="K9" s="24">
        <v>18.549999999999997</v>
      </c>
      <c r="L9" s="24">
        <v>16.525000000000002</v>
      </c>
      <c r="M9" s="24">
        <v>15.38</v>
      </c>
      <c r="N9" s="24">
        <v>16.200000000000003</v>
      </c>
      <c r="O9" s="25">
        <v>17.950000000000003</v>
      </c>
      <c r="P9" s="25">
        <v>21.4</v>
      </c>
      <c r="Q9" s="25">
        <v>21.525</v>
      </c>
      <c r="R9" s="25">
        <v>29.05</v>
      </c>
      <c r="S9" s="25">
        <v>35.474999999999994</v>
      </c>
      <c r="T9" s="25">
        <v>46.775000000000006</v>
      </c>
      <c r="U9" s="25">
        <v>49.075</v>
      </c>
      <c r="V9" s="25">
        <v>26.37</v>
      </c>
      <c r="W9" s="28">
        <f>AVERAGE(13.3,12.2,12.4,12.7,7.5,11.7,13.7,12,12.8)</f>
        <v>12.033333333333333</v>
      </c>
      <c r="X9" s="28">
        <f>'[1]овощи по месяцам 2013'!$L$24</f>
        <v>23.259999999999998</v>
      </c>
      <c r="Y9" s="31">
        <v>22.9</v>
      </c>
      <c r="Z9" s="33">
        <v>22.9</v>
      </c>
      <c r="AA9" s="38">
        <v>25.275</v>
      </c>
      <c r="AB9" s="39">
        <v>27.55</v>
      </c>
      <c r="AC9" s="38">
        <v>29.974999999999998</v>
      </c>
      <c r="AD9" s="36">
        <v>32.08</v>
      </c>
      <c r="AE9" s="36">
        <v>35.875</v>
      </c>
      <c r="AF9" s="36">
        <v>39.4</v>
      </c>
      <c r="AG9" s="36">
        <v>38</v>
      </c>
      <c r="AH9" s="36">
        <v>26.424999999999997</v>
      </c>
      <c r="AI9" s="36">
        <v>22.950000000000003</v>
      </c>
      <c r="AJ9" s="37">
        <v>22.339999999999996</v>
      </c>
      <c r="AK9" s="31">
        <v>22.7</v>
      </c>
      <c r="AL9" s="43">
        <v>24.900000000000002</v>
      </c>
      <c r="AM9" s="45">
        <v>37</v>
      </c>
      <c r="AN9" s="43">
        <v>39.575</v>
      </c>
      <c r="AO9" s="46">
        <v>42.125</v>
      </c>
      <c r="AP9" s="36">
        <v>46.940000000000005</v>
      </c>
      <c r="AQ9" s="36">
        <v>52.875</v>
      </c>
      <c r="AR9" s="36">
        <v>55.974999999999994</v>
      </c>
      <c r="AS9" s="36">
        <v>63.60000000000001</v>
      </c>
      <c r="AT9" s="36">
        <v>39.325</v>
      </c>
      <c r="AU9" s="36">
        <v>26.875</v>
      </c>
      <c r="AV9" s="37">
        <v>24.060000000000002</v>
      </c>
      <c r="AW9" s="49">
        <v>24.775</v>
      </c>
      <c r="AX9" s="36">
        <v>25.419999999999998</v>
      </c>
      <c r="AY9" s="54">
        <v>26.833333333333332</v>
      </c>
      <c r="AZ9" s="36">
        <v>30.424999999999997</v>
      </c>
      <c r="BA9" s="46">
        <v>33.82000000000001</v>
      </c>
      <c r="BB9" s="36">
        <v>33.074999999999996</v>
      </c>
      <c r="BC9" s="36">
        <v>41.15</v>
      </c>
      <c r="BD9" s="36">
        <v>47.940000000000005</v>
      </c>
      <c r="BE9" s="36">
        <v>47.2</v>
      </c>
      <c r="BF9" s="36">
        <v>33.025</v>
      </c>
      <c r="BG9" s="36">
        <v>23.919999999999998</v>
      </c>
      <c r="BH9" s="37">
        <v>23.825000000000003</v>
      </c>
      <c r="BI9" s="36">
        <v>24.625</v>
      </c>
      <c r="BJ9" s="36">
        <v>24.759999999999998</v>
      </c>
      <c r="BK9" s="54">
        <v>25</v>
      </c>
      <c r="BL9" s="54">
        <v>25.46</v>
      </c>
      <c r="BM9" s="54">
        <v>27.9</v>
      </c>
      <c r="BN9" s="54">
        <v>34.25</v>
      </c>
      <c r="BO9" s="36">
        <v>42.224999999999994</v>
      </c>
      <c r="BP9" s="36">
        <v>54.04</v>
      </c>
      <c r="BQ9" s="36">
        <v>52.125</v>
      </c>
      <c r="BR9" s="36">
        <v>38.52</v>
      </c>
      <c r="BS9" s="36">
        <v>29.125</v>
      </c>
      <c r="BT9" s="36">
        <v>27.4</v>
      </c>
      <c r="BU9" s="36">
        <v>26.9</v>
      </c>
      <c r="BV9" s="36">
        <v>26.775</v>
      </c>
      <c r="BW9" s="54">
        <v>28.166666666666668</v>
      </c>
      <c r="BX9" s="54">
        <v>29.52</v>
      </c>
      <c r="BY9" s="54">
        <v>31.525000000000002</v>
      </c>
      <c r="BZ9" s="54">
        <v>36.3</v>
      </c>
      <c r="CA9" s="36">
        <v>38.5</v>
      </c>
      <c r="CB9" s="36">
        <v>52.025</v>
      </c>
      <c r="CC9" s="36">
        <v>58.824999999999996</v>
      </c>
      <c r="CD9" s="36">
        <v>49.7</v>
      </c>
      <c r="CE9" s="36">
        <v>32.675000000000004</v>
      </c>
      <c r="CF9" s="36">
        <v>28.975</v>
      </c>
      <c r="CG9" s="36">
        <v>29.940000000000005</v>
      </c>
      <c r="CH9" s="36">
        <v>31.849999999999998</v>
      </c>
      <c r="CI9" s="54">
        <v>33.15</v>
      </c>
      <c r="CJ9" s="54">
        <v>33.25</v>
      </c>
      <c r="CK9" s="54">
        <v>38.775000000000006</v>
      </c>
      <c r="CL9" s="54">
        <v>43.02</v>
      </c>
      <c r="CM9" s="36">
        <v>47.675000000000004</v>
      </c>
      <c r="CN9" s="36">
        <v>53.2</v>
      </c>
      <c r="CO9" s="36">
        <v>52.025</v>
      </c>
      <c r="CP9" s="36">
        <v>37.58</v>
      </c>
      <c r="CQ9" s="36">
        <v>27.775000000000002</v>
      </c>
      <c r="CR9" s="36">
        <v>25.78</v>
      </c>
      <c r="CS9" s="36">
        <v>25.875</v>
      </c>
      <c r="CT9" s="36">
        <v>25.950000000000003</v>
      </c>
      <c r="CU9" s="54">
        <v>28.225</v>
      </c>
      <c r="CV9" s="54">
        <v>28.6</v>
      </c>
      <c r="CW9" s="54">
        <v>29.150000000000002</v>
      </c>
      <c r="CX9" s="54">
        <v>37.4</v>
      </c>
      <c r="CY9" s="36">
        <v>42.475</v>
      </c>
      <c r="CZ9" s="36">
        <v>49.125</v>
      </c>
      <c r="DA9" s="36">
        <v>54.98</v>
      </c>
      <c r="DB9" s="36">
        <v>49.75</v>
      </c>
      <c r="DC9" s="36">
        <v>38.125</v>
      </c>
      <c r="DD9" s="36">
        <v>33.5</v>
      </c>
      <c r="DE9" s="36">
        <v>34</v>
      </c>
      <c r="DF9" s="36">
        <v>33.474999999999994</v>
      </c>
      <c r="DG9" s="54">
        <v>34.666666666666664</v>
      </c>
      <c r="DH9" s="54">
        <v>38.425</v>
      </c>
      <c r="DI9" s="54">
        <v>42.6</v>
      </c>
      <c r="DJ9" s="54">
        <v>50.36</v>
      </c>
      <c r="DK9" s="36">
        <v>61.53333333333333</v>
      </c>
      <c r="DL9" s="36">
        <v>91.4</v>
      </c>
      <c r="DM9" s="36">
        <v>105.46</v>
      </c>
      <c r="DN9" s="36">
        <v>55.25</v>
      </c>
      <c r="DO9" s="36">
        <v>49.17999999999999</v>
      </c>
      <c r="DP9" s="36">
        <v>47.175</v>
      </c>
      <c r="DQ9" s="36">
        <v>47.03333333333333</v>
      </c>
    </row>
    <row r="10" spans="2:121" ht="15.75">
      <c r="B10" s="23" t="s">
        <v>311</v>
      </c>
      <c r="C10" s="24">
        <v>13.800000000000002</v>
      </c>
      <c r="D10" s="24">
        <v>14.1</v>
      </c>
      <c r="E10" s="24">
        <v>14.040000000000001</v>
      </c>
      <c r="F10" s="24">
        <v>13.9</v>
      </c>
      <c r="G10" s="24">
        <v>15.38</v>
      </c>
      <c r="H10" s="24">
        <v>24.924999999999997</v>
      </c>
      <c r="I10" s="24">
        <v>30.674999999999997</v>
      </c>
      <c r="J10" s="24">
        <v>19.46</v>
      </c>
      <c r="K10" s="24">
        <v>17.3</v>
      </c>
      <c r="L10" s="24">
        <v>15.524999999999999</v>
      </c>
      <c r="M10" s="24">
        <v>15.14</v>
      </c>
      <c r="N10" s="24">
        <v>15.15</v>
      </c>
      <c r="O10" s="25">
        <v>16.125</v>
      </c>
      <c r="P10" s="25">
        <v>16.95</v>
      </c>
      <c r="Q10" s="25">
        <v>17.225</v>
      </c>
      <c r="R10" s="25">
        <v>19.45</v>
      </c>
      <c r="S10" s="25">
        <v>31.35</v>
      </c>
      <c r="T10" s="25">
        <v>31.75</v>
      </c>
      <c r="U10" s="25">
        <v>29.375</v>
      </c>
      <c r="V10" s="25">
        <v>23.18</v>
      </c>
      <c r="W10" s="28">
        <f>AVERAGE(13.3,12.2,12.4,12.7,7.5,11.3,11.3,10.9,11.7)</f>
        <v>11.477777777777778</v>
      </c>
      <c r="X10" s="28">
        <f>'[1]овощи по месяцам 2013'!$L$25</f>
        <v>18.880000000000003</v>
      </c>
      <c r="Y10" s="31">
        <v>18.675</v>
      </c>
      <c r="Z10" s="33">
        <v>19.075000000000003</v>
      </c>
      <c r="AA10" s="38">
        <v>23.05</v>
      </c>
      <c r="AB10" s="39">
        <v>27</v>
      </c>
      <c r="AC10" s="38">
        <v>29.525</v>
      </c>
      <c r="AD10" s="36">
        <v>30.96</v>
      </c>
      <c r="AE10" s="36">
        <v>41.075</v>
      </c>
      <c r="AF10" s="36">
        <v>35.9</v>
      </c>
      <c r="AG10" s="36">
        <v>33.08</v>
      </c>
      <c r="AH10" s="36">
        <v>24.924999999999997</v>
      </c>
      <c r="AI10" s="36">
        <v>20.475</v>
      </c>
      <c r="AJ10" s="37">
        <v>20.7</v>
      </c>
      <c r="AK10" s="31">
        <v>24.125</v>
      </c>
      <c r="AL10" s="43">
        <v>26.119999999999997</v>
      </c>
      <c r="AM10" s="45">
        <v>33.699999999999996</v>
      </c>
      <c r="AN10" s="43">
        <v>38.125</v>
      </c>
      <c r="AO10" s="46">
        <v>39.6</v>
      </c>
      <c r="AP10" s="36">
        <v>40.12</v>
      </c>
      <c r="AQ10" s="36">
        <v>45.075</v>
      </c>
      <c r="AR10" s="36">
        <v>40.5</v>
      </c>
      <c r="AS10" s="36">
        <v>38.46</v>
      </c>
      <c r="AT10" s="36">
        <v>30.549999999999997</v>
      </c>
      <c r="AU10" s="36">
        <v>24.625</v>
      </c>
      <c r="AV10" s="37">
        <v>24.44</v>
      </c>
      <c r="AW10" s="49">
        <v>25.25</v>
      </c>
      <c r="AX10" s="36">
        <v>25.4</v>
      </c>
      <c r="AY10" s="54">
        <v>25.8</v>
      </c>
      <c r="AZ10" s="36">
        <v>26.65</v>
      </c>
      <c r="BA10" s="46">
        <v>26.6</v>
      </c>
      <c r="BB10" s="36">
        <v>26.049999999999997</v>
      </c>
      <c r="BC10" s="36">
        <v>29.2</v>
      </c>
      <c r="BD10" s="36">
        <v>33.540000000000006</v>
      </c>
      <c r="BE10" s="36">
        <v>32.85</v>
      </c>
      <c r="BF10" s="36">
        <v>28.650000000000002</v>
      </c>
      <c r="BG10" s="36">
        <v>23.5</v>
      </c>
      <c r="BH10" s="37">
        <v>21.525</v>
      </c>
      <c r="BI10" s="36">
        <v>21.475</v>
      </c>
      <c r="BJ10" s="36">
        <v>21.24</v>
      </c>
      <c r="BK10" s="54">
        <v>23</v>
      </c>
      <c r="BL10" s="54">
        <v>23.16</v>
      </c>
      <c r="BM10" s="54">
        <v>25.275</v>
      </c>
      <c r="BN10" s="54">
        <v>37.5</v>
      </c>
      <c r="BO10" s="36">
        <v>46.85</v>
      </c>
      <c r="BP10" s="36">
        <v>45.08</v>
      </c>
      <c r="BQ10" s="36">
        <v>44.35</v>
      </c>
      <c r="BR10" s="36">
        <v>35.26</v>
      </c>
      <c r="BS10" s="36">
        <v>25.775</v>
      </c>
      <c r="BT10" s="36">
        <v>24.025</v>
      </c>
      <c r="BU10" s="36">
        <v>24.580000000000002</v>
      </c>
      <c r="BV10" s="36">
        <v>24.725</v>
      </c>
      <c r="BW10" s="54">
        <v>25.53333333333333</v>
      </c>
      <c r="BX10" s="54">
        <v>26.479999999999997</v>
      </c>
      <c r="BY10" s="54">
        <v>27.5</v>
      </c>
      <c r="BZ10" s="54">
        <v>27.6</v>
      </c>
      <c r="CA10" s="36">
        <v>29.080000000000002</v>
      </c>
      <c r="CB10" s="36">
        <v>35.050000000000004</v>
      </c>
      <c r="CC10" s="36">
        <v>30.725</v>
      </c>
      <c r="CD10" s="36">
        <v>29.9</v>
      </c>
      <c r="CE10" s="36">
        <v>23.725</v>
      </c>
      <c r="CF10" s="36">
        <v>23.275000000000002</v>
      </c>
      <c r="CG10" s="36">
        <v>24.18</v>
      </c>
      <c r="CH10" s="36">
        <v>26.225</v>
      </c>
      <c r="CI10" s="54">
        <v>29</v>
      </c>
      <c r="CJ10" s="54">
        <v>30.549999999999997</v>
      </c>
      <c r="CK10" s="54">
        <v>35.925000000000004</v>
      </c>
      <c r="CL10" s="54">
        <v>40.14</v>
      </c>
      <c r="CM10" s="36">
        <v>50.45</v>
      </c>
      <c r="CN10" s="36">
        <v>48.5</v>
      </c>
      <c r="CO10" s="36">
        <v>44.275</v>
      </c>
      <c r="CP10" s="36">
        <v>35.32000000000001</v>
      </c>
      <c r="CQ10" s="36">
        <v>26.125</v>
      </c>
      <c r="CR10" s="36">
        <v>24.34</v>
      </c>
      <c r="CS10" s="36">
        <v>26.099999999999998</v>
      </c>
      <c r="CT10" s="36">
        <v>26.5</v>
      </c>
      <c r="CU10" s="54">
        <v>27.75</v>
      </c>
      <c r="CV10" s="54">
        <v>28.200000000000003</v>
      </c>
      <c r="CW10" s="54">
        <v>29.6</v>
      </c>
      <c r="CX10" s="54">
        <v>45.7</v>
      </c>
      <c r="CY10" s="36">
        <v>49.6</v>
      </c>
      <c r="CZ10" s="36">
        <v>41.575</v>
      </c>
      <c r="DA10" s="36">
        <v>36.26</v>
      </c>
      <c r="DB10" s="36">
        <v>32.6</v>
      </c>
      <c r="DC10" s="36">
        <v>27.45</v>
      </c>
      <c r="DD10" s="36">
        <v>25.939999999999998</v>
      </c>
      <c r="DE10" s="36">
        <v>27.525</v>
      </c>
      <c r="DF10" s="36">
        <v>27.9</v>
      </c>
      <c r="DG10" s="54">
        <v>29.900000000000002</v>
      </c>
      <c r="DH10" s="54">
        <v>33.675</v>
      </c>
      <c r="DI10" s="54">
        <v>36.474999999999994</v>
      </c>
      <c r="DJ10" s="54">
        <v>37.12</v>
      </c>
      <c r="DK10" s="36">
        <v>37.93333333333333</v>
      </c>
      <c r="DL10" s="36">
        <v>37.199999999999996</v>
      </c>
      <c r="DM10" s="36">
        <v>36.16</v>
      </c>
      <c r="DN10" s="36">
        <v>35.4</v>
      </c>
      <c r="DO10" s="36">
        <v>36.220000000000006</v>
      </c>
      <c r="DP10" s="36">
        <v>37.27499999999999</v>
      </c>
      <c r="DQ10" s="36">
        <v>37.300000000000004</v>
      </c>
    </row>
    <row r="11" spans="2:121" ht="15.75">
      <c r="B11" s="23" t="s">
        <v>94</v>
      </c>
      <c r="C11" s="24">
        <v>98.60000000000001</v>
      </c>
      <c r="D11" s="24">
        <v>93.42500000000001</v>
      </c>
      <c r="E11" s="24">
        <v>107.28</v>
      </c>
      <c r="F11" s="24">
        <v>83.05</v>
      </c>
      <c r="G11" s="24">
        <v>63.60000000000001</v>
      </c>
      <c r="H11" s="24">
        <v>41.275000000000006</v>
      </c>
      <c r="I11" s="24">
        <v>26.55</v>
      </c>
      <c r="J11" s="24">
        <v>20.4</v>
      </c>
      <c r="K11" s="24">
        <v>36.125</v>
      </c>
      <c r="L11" s="24">
        <v>57.925</v>
      </c>
      <c r="M11" s="24">
        <v>60.7</v>
      </c>
      <c r="N11" s="24">
        <v>82.3</v>
      </c>
      <c r="O11" s="25">
        <v>93.4</v>
      </c>
      <c r="P11" s="25">
        <v>118.275</v>
      </c>
      <c r="Q11" s="25">
        <v>106.05</v>
      </c>
      <c r="R11" s="25">
        <v>83.4</v>
      </c>
      <c r="S11" s="25">
        <v>72.10000000000001</v>
      </c>
      <c r="T11" s="25">
        <v>40.325</v>
      </c>
      <c r="U11" s="25">
        <v>31.075000000000003</v>
      </c>
      <c r="V11" s="25">
        <f>(25.9+20.9+22.4+25.8+26.5)/5</f>
        <v>24.299999999999997</v>
      </c>
      <c r="W11" s="28">
        <f>AVERAGE(27,41.7,43.2,52.9)</f>
        <v>41.2</v>
      </c>
      <c r="X11" s="28">
        <f>'[1]овощи по месяцам 2013'!$L$26</f>
        <v>78.22</v>
      </c>
      <c r="Y11" s="31">
        <v>84.575</v>
      </c>
      <c r="Z11" s="33">
        <v>89.30000000000001</v>
      </c>
      <c r="AA11" s="38">
        <v>105</v>
      </c>
      <c r="AB11" s="39">
        <v>122.24999999999999</v>
      </c>
      <c r="AC11" s="38">
        <v>123.17500000000001</v>
      </c>
      <c r="AD11" s="36">
        <v>88.4</v>
      </c>
      <c r="AE11" s="36">
        <v>63.849999999999994</v>
      </c>
      <c r="AF11" s="36">
        <v>53.375</v>
      </c>
      <c r="AG11" s="36">
        <v>43.38</v>
      </c>
      <c r="AH11" s="36">
        <v>40.974999999999994</v>
      </c>
      <c r="AI11" s="36">
        <v>43.725</v>
      </c>
      <c r="AJ11" s="37">
        <v>65.12</v>
      </c>
      <c r="AK11" s="31">
        <v>78.525</v>
      </c>
      <c r="AL11" s="43">
        <v>113.2</v>
      </c>
      <c r="AM11" s="45">
        <v>161.53333333333333</v>
      </c>
      <c r="AN11" s="43">
        <v>170.79999999999998</v>
      </c>
      <c r="AO11" s="46">
        <v>158.325</v>
      </c>
      <c r="AP11" s="36">
        <v>127.78</v>
      </c>
      <c r="AQ11" s="36">
        <v>107.975</v>
      </c>
      <c r="AR11" s="36">
        <v>56.25</v>
      </c>
      <c r="AS11" s="36">
        <v>37.12</v>
      </c>
      <c r="AT11" s="36">
        <v>29.15</v>
      </c>
      <c r="AU11" s="36">
        <v>34.650000000000006</v>
      </c>
      <c r="AV11" s="37">
        <v>68.7</v>
      </c>
      <c r="AW11" s="49">
        <v>123.55</v>
      </c>
      <c r="AX11" s="36">
        <v>134.9</v>
      </c>
      <c r="AY11" s="54">
        <v>164.03333333333333</v>
      </c>
      <c r="AZ11" s="36">
        <v>165.72500000000002</v>
      </c>
      <c r="BA11" s="46">
        <v>169.04</v>
      </c>
      <c r="BB11" s="36">
        <v>123.99999999999999</v>
      </c>
      <c r="BC11" s="36">
        <v>100.875</v>
      </c>
      <c r="BD11" s="36">
        <v>66.22</v>
      </c>
      <c r="BE11" s="36">
        <v>49.575</v>
      </c>
      <c r="BF11" s="36">
        <v>37.275</v>
      </c>
      <c r="BG11" s="36">
        <v>44.7</v>
      </c>
      <c r="BH11" s="37">
        <v>67.525</v>
      </c>
      <c r="BI11" s="36">
        <v>83.25</v>
      </c>
      <c r="BJ11" s="36">
        <v>115.88</v>
      </c>
      <c r="BK11" s="54">
        <v>166.9</v>
      </c>
      <c r="BL11" s="54">
        <v>161.82</v>
      </c>
      <c r="BM11" s="54">
        <v>150.075</v>
      </c>
      <c r="BN11" s="54">
        <v>124.625</v>
      </c>
      <c r="BO11" s="36">
        <v>93.25</v>
      </c>
      <c r="BP11" s="36">
        <v>65.78</v>
      </c>
      <c r="BQ11" s="36">
        <v>58.125</v>
      </c>
      <c r="BR11" s="36">
        <v>47.99999999999999</v>
      </c>
      <c r="BS11" s="36">
        <v>45.65</v>
      </c>
      <c r="BT11" s="36">
        <v>84.3</v>
      </c>
      <c r="BU11" s="36">
        <v>103.76000000000002</v>
      </c>
      <c r="BV11" s="36">
        <v>132.85</v>
      </c>
      <c r="BW11" s="54">
        <v>142.16666666666666</v>
      </c>
      <c r="BX11" s="54">
        <v>152.1</v>
      </c>
      <c r="BY11" s="54">
        <v>145.675</v>
      </c>
      <c r="BZ11" s="54">
        <v>116.19999999999999</v>
      </c>
      <c r="CA11" s="36">
        <v>100.2</v>
      </c>
      <c r="CB11" s="36">
        <v>64.625</v>
      </c>
      <c r="CC11" s="36">
        <v>51.3</v>
      </c>
      <c r="CD11" s="36">
        <v>43.14</v>
      </c>
      <c r="CE11" s="36">
        <v>40.7</v>
      </c>
      <c r="CF11" s="36">
        <v>55.325</v>
      </c>
      <c r="CG11" s="36">
        <v>85.44</v>
      </c>
      <c r="CH11" s="36">
        <v>124.80000000000001</v>
      </c>
      <c r="CI11" s="54">
        <v>154.525</v>
      </c>
      <c r="CJ11" s="54">
        <v>187.54999999999998</v>
      </c>
      <c r="CK11" s="54">
        <v>172.8</v>
      </c>
      <c r="CL11" s="54">
        <v>124.47999999999999</v>
      </c>
      <c r="CM11" s="36">
        <v>105.325</v>
      </c>
      <c r="CN11" s="36">
        <v>85.775</v>
      </c>
      <c r="CO11" s="36">
        <v>60.849999999999994</v>
      </c>
      <c r="CP11" s="36">
        <v>51.379999999999995</v>
      </c>
      <c r="CQ11" s="36">
        <v>59.025</v>
      </c>
      <c r="CR11" s="36">
        <v>66.3</v>
      </c>
      <c r="CS11" s="36">
        <v>83.85</v>
      </c>
      <c r="CT11" s="36">
        <v>96.6</v>
      </c>
      <c r="CU11" s="54">
        <v>135.75</v>
      </c>
      <c r="CV11" s="54">
        <v>169.95</v>
      </c>
      <c r="CW11" s="54">
        <v>153.55</v>
      </c>
      <c r="CX11" s="54">
        <v>106.67999999999999</v>
      </c>
      <c r="CY11" s="36">
        <v>92.25</v>
      </c>
      <c r="CZ11" s="36">
        <v>87.1</v>
      </c>
      <c r="DA11" s="36">
        <v>62.52</v>
      </c>
      <c r="DB11" s="36">
        <v>56.3</v>
      </c>
      <c r="DC11" s="36">
        <v>57.625</v>
      </c>
      <c r="DD11" s="36">
        <v>64.66</v>
      </c>
      <c r="DE11" s="36">
        <v>89.075</v>
      </c>
      <c r="DF11" s="36">
        <v>129</v>
      </c>
      <c r="DG11" s="54">
        <v>174.23333333333335</v>
      </c>
      <c r="DH11" s="54">
        <v>211.4</v>
      </c>
      <c r="DI11" s="54">
        <v>170.02499999999998</v>
      </c>
      <c r="DJ11" s="54">
        <v>146.72</v>
      </c>
      <c r="DK11" s="36">
        <v>107.89999999999999</v>
      </c>
      <c r="DL11" s="36">
        <v>87.9</v>
      </c>
      <c r="DM11" s="36">
        <v>59.78000000000001</v>
      </c>
      <c r="DN11" s="36">
        <v>51.875</v>
      </c>
      <c r="DO11" s="36">
        <v>70.47999999999999</v>
      </c>
      <c r="DP11" s="36">
        <v>121.6</v>
      </c>
      <c r="DQ11" s="36">
        <v>116.3</v>
      </c>
    </row>
    <row r="12" spans="2:121" ht="15.75">
      <c r="B12" s="23" t="s">
        <v>230</v>
      </c>
      <c r="C12" s="24">
        <v>65.93333333333334</v>
      </c>
      <c r="D12" s="24">
        <v>78.15</v>
      </c>
      <c r="E12" s="24">
        <v>80.2</v>
      </c>
      <c r="F12" s="24">
        <v>83.675</v>
      </c>
      <c r="G12" s="24">
        <v>95.64000000000001</v>
      </c>
      <c r="H12" s="24">
        <v>68.425</v>
      </c>
      <c r="I12" s="24">
        <v>60.025</v>
      </c>
      <c r="J12" s="24">
        <v>31.259999999999998</v>
      </c>
      <c r="K12" s="24">
        <v>33.05</v>
      </c>
      <c r="L12" s="24">
        <v>48.825</v>
      </c>
      <c r="M12" s="24">
        <v>59.5</v>
      </c>
      <c r="N12" s="24">
        <v>60.775000000000006</v>
      </c>
      <c r="O12" s="25">
        <v>92.57499999999999</v>
      </c>
      <c r="P12" s="25">
        <v>82.725</v>
      </c>
      <c r="Q12" s="25">
        <v>86.20000000000002</v>
      </c>
      <c r="R12" s="25">
        <v>90.15</v>
      </c>
      <c r="S12" s="25">
        <v>82.72500000000001</v>
      </c>
      <c r="T12" s="25">
        <v>68.5</v>
      </c>
      <c r="U12" s="25">
        <v>52.35</v>
      </c>
      <c r="V12" s="25">
        <v>37.17</v>
      </c>
      <c r="W12" s="28">
        <f>AVERAGE(39.3,45.4,42.9,45.4)</f>
        <v>43.25</v>
      </c>
      <c r="X12" s="28">
        <f>'[1]овощи по месяцам 2013'!$L$27</f>
        <v>58.220000000000006</v>
      </c>
      <c r="Y12" s="31">
        <v>69.67500000000001</v>
      </c>
      <c r="Z12" s="33">
        <v>74.44999999999999</v>
      </c>
      <c r="AA12" s="38">
        <v>94</v>
      </c>
      <c r="AB12" s="39">
        <v>98.8</v>
      </c>
      <c r="AC12" s="38">
        <v>109.925</v>
      </c>
      <c r="AD12" s="36">
        <v>112.12</v>
      </c>
      <c r="AE12" s="36">
        <v>97.725</v>
      </c>
      <c r="AF12" s="36">
        <v>89.25</v>
      </c>
      <c r="AG12" s="36">
        <v>69.28</v>
      </c>
      <c r="AH12" s="36">
        <v>44.25</v>
      </c>
      <c r="AI12" s="36">
        <v>41.45</v>
      </c>
      <c r="AJ12" s="37">
        <v>53.86</v>
      </c>
      <c r="AK12" s="31">
        <v>84.225</v>
      </c>
      <c r="AL12" s="43">
        <v>113.64000000000001</v>
      </c>
      <c r="AM12" s="45">
        <v>175.53333333333333</v>
      </c>
      <c r="AN12" s="43">
        <v>170.35000000000002</v>
      </c>
      <c r="AO12" s="46">
        <v>145.64999999999998</v>
      </c>
      <c r="AP12" s="36">
        <v>137.78</v>
      </c>
      <c r="AQ12" s="36">
        <v>128.825</v>
      </c>
      <c r="AR12" s="36">
        <v>96.075</v>
      </c>
      <c r="AS12" s="36">
        <v>63.82000000000001</v>
      </c>
      <c r="AT12" s="36">
        <v>54.375</v>
      </c>
      <c r="AU12" s="36">
        <v>53.55</v>
      </c>
      <c r="AV12" s="37">
        <v>74.84</v>
      </c>
      <c r="AW12" s="49">
        <v>126.25</v>
      </c>
      <c r="AX12" s="36">
        <v>140.64000000000001</v>
      </c>
      <c r="AY12" s="54">
        <v>168.53333333333333</v>
      </c>
      <c r="AZ12" s="36">
        <v>176.05</v>
      </c>
      <c r="BA12" s="46">
        <v>167.74</v>
      </c>
      <c r="BB12" s="36">
        <v>172.4</v>
      </c>
      <c r="BC12" s="36">
        <v>155.45000000000002</v>
      </c>
      <c r="BD12" s="36">
        <v>134.44</v>
      </c>
      <c r="BE12" s="36">
        <v>76.14999999999999</v>
      </c>
      <c r="BF12" s="36">
        <v>44.125</v>
      </c>
      <c r="BG12" s="36">
        <v>40.96</v>
      </c>
      <c r="BH12" s="37">
        <v>64.375</v>
      </c>
      <c r="BI12" s="36">
        <v>85.4</v>
      </c>
      <c r="BJ12" s="36">
        <v>111.9</v>
      </c>
      <c r="BK12" s="54">
        <v>151.73333333333335</v>
      </c>
      <c r="BL12" s="54">
        <v>162.95999999999998</v>
      </c>
      <c r="BM12" s="54">
        <v>153.7</v>
      </c>
      <c r="BN12" s="54">
        <v>149.925</v>
      </c>
      <c r="BO12" s="36">
        <v>143.325</v>
      </c>
      <c r="BP12" s="36">
        <v>111.32000000000001</v>
      </c>
      <c r="BQ12" s="36">
        <v>92.925</v>
      </c>
      <c r="BR12" s="36">
        <v>59.44000000000001</v>
      </c>
      <c r="BS12" s="36">
        <v>52.050000000000004</v>
      </c>
      <c r="BT12" s="36">
        <v>69</v>
      </c>
      <c r="BU12" s="36">
        <v>91.35999999999999</v>
      </c>
      <c r="BV12" s="36">
        <v>131.75</v>
      </c>
      <c r="BW12" s="54">
        <v>155.13333333333335</v>
      </c>
      <c r="BX12" s="54">
        <v>162.82</v>
      </c>
      <c r="BY12" s="54">
        <v>171.15</v>
      </c>
      <c r="BZ12" s="54">
        <v>168.35000000000002</v>
      </c>
      <c r="CA12" s="36">
        <v>151.66</v>
      </c>
      <c r="CB12" s="36">
        <v>103.675</v>
      </c>
      <c r="CC12" s="36">
        <v>68.25</v>
      </c>
      <c r="CD12" s="36">
        <v>55.120000000000005</v>
      </c>
      <c r="CE12" s="36">
        <v>51.525</v>
      </c>
      <c r="CF12" s="36">
        <v>59.175</v>
      </c>
      <c r="CG12" s="36">
        <v>82.16</v>
      </c>
      <c r="CH12" s="36">
        <v>128.54999999999998</v>
      </c>
      <c r="CI12" s="54">
        <v>161.22500000000002</v>
      </c>
      <c r="CJ12" s="54">
        <v>182.79999999999998</v>
      </c>
      <c r="CK12" s="54">
        <v>179.00000000000003</v>
      </c>
      <c r="CL12" s="54">
        <v>205.06</v>
      </c>
      <c r="CM12" s="36">
        <v>169.7</v>
      </c>
      <c r="CN12" s="36">
        <v>102.17500000000001</v>
      </c>
      <c r="CO12" s="36">
        <v>90.875</v>
      </c>
      <c r="CP12" s="36">
        <v>61.29999999999999</v>
      </c>
      <c r="CQ12" s="36">
        <v>49.650000000000006</v>
      </c>
      <c r="CR12" s="36">
        <v>60.08</v>
      </c>
      <c r="CS12" s="36">
        <v>92.2</v>
      </c>
      <c r="CT12" s="36">
        <v>109.625</v>
      </c>
      <c r="CU12" s="54">
        <v>153.325</v>
      </c>
      <c r="CV12" s="54">
        <v>175.375</v>
      </c>
      <c r="CW12" s="54">
        <v>191.75</v>
      </c>
      <c r="CX12" s="54">
        <v>157.1</v>
      </c>
      <c r="CY12" s="36">
        <v>146.075</v>
      </c>
      <c r="CZ12" s="36">
        <v>119.575</v>
      </c>
      <c r="DA12" s="36">
        <v>92.92</v>
      </c>
      <c r="DB12" s="36">
        <v>69.5</v>
      </c>
      <c r="DC12" s="36">
        <v>64.35</v>
      </c>
      <c r="DD12" s="36">
        <v>71.92</v>
      </c>
      <c r="DE12" s="36">
        <v>91.725</v>
      </c>
      <c r="DF12" s="36">
        <v>129.525</v>
      </c>
      <c r="DG12" s="54">
        <v>194.63333333333333</v>
      </c>
      <c r="DH12" s="54">
        <v>205.025</v>
      </c>
      <c r="DI12" s="54">
        <v>192.725</v>
      </c>
      <c r="DJ12" s="54">
        <v>183.98000000000002</v>
      </c>
      <c r="DK12" s="36">
        <v>167.46666666666667</v>
      </c>
      <c r="DL12" s="36">
        <v>120.025</v>
      </c>
      <c r="DM12" s="36">
        <v>89.44</v>
      </c>
      <c r="DN12" s="36">
        <v>68.47500000000001</v>
      </c>
      <c r="DO12" s="36">
        <v>78.34</v>
      </c>
      <c r="DP12" s="36">
        <v>126.525</v>
      </c>
      <c r="DQ12" s="36">
        <v>148.0666666666667</v>
      </c>
    </row>
    <row r="13" spans="2:121" ht="15.75">
      <c r="B13" s="23" t="s">
        <v>312</v>
      </c>
      <c r="C13" s="24">
        <v>96.89999999999999</v>
      </c>
      <c r="D13" s="24">
        <v>91.225</v>
      </c>
      <c r="E13" s="24">
        <v>92.42</v>
      </c>
      <c r="F13" s="24">
        <v>97.975</v>
      </c>
      <c r="G13" s="24">
        <v>112.93999999999998</v>
      </c>
      <c r="H13" s="24">
        <v>114.875</v>
      </c>
      <c r="I13" s="24">
        <v>122.6</v>
      </c>
      <c r="J13" s="24">
        <v>121.66000000000001</v>
      </c>
      <c r="K13" s="24">
        <v>124.275</v>
      </c>
      <c r="L13" s="24">
        <v>133.4</v>
      </c>
      <c r="M13" s="24">
        <v>143.14000000000001</v>
      </c>
      <c r="N13" s="24">
        <v>139.325</v>
      </c>
      <c r="O13" s="25">
        <v>135.475</v>
      </c>
      <c r="P13" s="25">
        <v>142.475</v>
      </c>
      <c r="Q13" s="25">
        <v>140.675</v>
      </c>
      <c r="R13" s="25">
        <v>120.22500000000001</v>
      </c>
      <c r="S13" s="25">
        <v>117.45</v>
      </c>
      <c r="T13" s="25">
        <v>128.4</v>
      </c>
      <c r="U13" s="25">
        <v>140.65</v>
      </c>
      <c r="V13" s="25">
        <v>117.42</v>
      </c>
      <c r="W13" s="28">
        <f>AVERAGE(130,141.8,143.6,141.9)</f>
        <v>139.325</v>
      </c>
      <c r="X13" s="28">
        <f>'[1]овощи по месяцам 2013'!$L$28</f>
        <v>139.92000000000002</v>
      </c>
      <c r="Y13" s="31">
        <v>137.79999999999998</v>
      </c>
      <c r="Z13" s="33">
        <v>147.17499999999998</v>
      </c>
      <c r="AA13" s="38">
        <v>172.925</v>
      </c>
      <c r="AB13" s="39">
        <v>152.55</v>
      </c>
      <c r="AC13" s="38">
        <v>147.575</v>
      </c>
      <c r="AD13" s="36">
        <v>146.56</v>
      </c>
      <c r="AE13" s="36">
        <v>142.725</v>
      </c>
      <c r="AF13" s="36">
        <v>142.95</v>
      </c>
      <c r="AG13" s="36">
        <v>145.83999999999997</v>
      </c>
      <c r="AH13" s="36">
        <v>139.95</v>
      </c>
      <c r="AI13" s="36">
        <v>141.52499999999998</v>
      </c>
      <c r="AJ13" s="37">
        <v>140.8</v>
      </c>
      <c r="AK13" s="31">
        <v>145</v>
      </c>
      <c r="AL13" s="43">
        <v>155.12</v>
      </c>
      <c r="AM13" s="45">
        <v>169.63333333333333</v>
      </c>
      <c r="AN13" s="43">
        <v>177.75</v>
      </c>
      <c r="AO13" s="46">
        <v>219.25</v>
      </c>
      <c r="AP13" s="36">
        <v>242.6</v>
      </c>
      <c r="AQ13" s="36">
        <v>243.75</v>
      </c>
      <c r="AR13" s="36">
        <v>245.55</v>
      </c>
      <c r="AS13" s="36">
        <v>229.14000000000001</v>
      </c>
      <c r="AT13" s="36">
        <v>202</v>
      </c>
      <c r="AU13" s="36">
        <v>213.75</v>
      </c>
      <c r="AV13" s="37">
        <v>270.86</v>
      </c>
      <c r="AW13" s="49">
        <v>304.1</v>
      </c>
      <c r="AX13" s="36">
        <v>324.65999999999997</v>
      </c>
      <c r="AY13" s="54">
        <v>322</v>
      </c>
      <c r="AZ13" s="36">
        <v>323.15</v>
      </c>
      <c r="BA13" s="46">
        <v>326.4</v>
      </c>
      <c r="BB13" s="36">
        <v>320.475</v>
      </c>
      <c r="BC13" s="36">
        <v>315.3</v>
      </c>
      <c r="BD13" s="36">
        <v>311.9</v>
      </c>
      <c r="BE13" s="36">
        <v>290.675</v>
      </c>
      <c r="BF13" s="36">
        <v>258.275</v>
      </c>
      <c r="BG13" s="36">
        <v>271.24</v>
      </c>
      <c r="BH13" s="37">
        <v>286.07500000000005</v>
      </c>
      <c r="BI13" s="36">
        <v>285.6</v>
      </c>
      <c r="BJ13" s="36">
        <v>315.76000000000005</v>
      </c>
      <c r="BK13" s="54">
        <v>315.96666666666664</v>
      </c>
      <c r="BL13" s="54">
        <v>317.28000000000003</v>
      </c>
      <c r="BM13" s="54">
        <v>316.4</v>
      </c>
      <c r="BN13" s="54">
        <v>307.825</v>
      </c>
      <c r="BO13" s="36">
        <v>300.7</v>
      </c>
      <c r="BP13" s="36">
        <v>283.82</v>
      </c>
      <c r="BQ13" s="36">
        <v>273.675</v>
      </c>
      <c r="BR13" s="36">
        <v>260.56000000000006</v>
      </c>
      <c r="BS13" s="36">
        <v>236.52499999999998</v>
      </c>
      <c r="BT13" s="36">
        <v>233.675</v>
      </c>
      <c r="BU13" s="36">
        <v>228.94</v>
      </c>
      <c r="BV13" s="36">
        <v>227.52499999999998</v>
      </c>
      <c r="BW13" s="54">
        <v>223.76666666666665</v>
      </c>
      <c r="BX13" s="54">
        <v>214.06000000000003</v>
      </c>
      <c r="BY13" s="54">
        <v>212.60000000000002</v>
      </c>
      <c r="BZ13" s="54">
        <v>217.975</v>
      </c>
      <c r="CA13" s="36">
        <v>211.88000000000002</v>
      </c>
      <c r="CB13" s="36">
        <v>214.825</v>
      </c>
      <c r="CC13" s="36">
        <v>217.3</v>
      </c>
      <c r="CD13" s="36">
        <v>204.92000000000002</v>
      </c>
      <c r="CE13" s="36">
        <v>159.675</v>
      </c>
      <c r="CF13" s="36">
        <v>148.5</v>
      </c>
      <c r="CG13" s="36">
        <v>149.44</v>
      </c>
      <c r="CH13" s="36">
        <v>151.425</v>
      </c>
      <c r="CI13" s="54">
        <v>156.5</v>
      </c>
      <c r="CJ13" s="54">
        <v>160.825</v>
      </c>
      <c r="CK13" s="54">
        <v>171.14999999999998</v>
      </c>
      <c r="CL13" s="54">
        <v>190.44</v>
      </c>
      <c r="CM13" s="36">
        <v>199.14999999999998</v>
      </c>
      <c r="CN13" s="36">
        <v>194.8</v>
      </c>
      <c r="CO13" s="36">
        <v>190.5</v>
      </c>
      <c r="CP13" s="36">
        <v>185.28</v>
      </c>
      <c r="CQ13" s="36">
        <v>168.575</v>
      </c>
      <c r="CR13" s="36">
        <v>197.16</v>
      </c>
      <c r="CS13" s="36">
        <v>207.225</v>
      </c>
      <c r="CT13" s="36">
        <v>212.1</v>
      </c>
      <c r="CU13" s="54">
        <v>263.2</v>
      </c>
      <c r="CV13" s="54">
        <v>265.5</v>
      </c>
      <c r="CW13" s="54">
        <v>274.3</v>
      </c>
      <c r="CX13" s="54">
        <v>352.88</v>
      </c>
      <c r="CY13" s="36">
        <v>277</v>
      </c>
      <c r="CZ13" s="36">
        <v>243</v>
      </c>
      <c r="DA13" s="36">
        <v>232.35999999999999</v>
      </c>
      <c r="DB13" s="36">
        <v>237.7</v>
      </c>
      <c r="DC13" s="36">
        <v>261.075</v>
      </c>
      <c r="DD13" s="36">
        <v>286.44</v>
      </c>
      <c r="DE13" s="36">
        <v>283.95</v>
      </c>
      <c r="DF13" s="36">
        <v>281.275</v>
      </c>
      <c r="DG13" s="54">
        <v>276.3666666666667</v>
      </c>
      <c r="DH13" s="54">
        <v>304.05</v>
      </c>
      <c r="DI13" s="54">
        <v>294.875</v>
      </c>
      <c r="DJ13" s="54">
        <v>286.2</v>
      </c>
      <c r="DK13" s="36">
        <v>289</v>
      </c>
      <c r="DL13" s="36">
        <v>283.67499999999995</v>
      </c>
      <c r="DM13" s="36">
        <v>280</v>
      </c>
      <c r="DN13" s="36">
        <v>267.625</v>
      </c>
      <c r="DO13" s="36">
        <v>305.12</v>
      </c>
      <c r="DP13" s="36">
        <v>326.75</v>
      </c>
      <c r="DQ13" s="36">
        <v>330.6333333333334</v>
      </c>
    </row>
    <row r="14" spans="2:121" ht="15.75">
      <c r="B14" s="23" t="s">
        <v>313</v>
      </c>
      <c r="C14" s="24">
        <v>50.03333333333334</v>
      </c>
      <c r="D14" s="24">
        <v>50.050000000000004</v>
      </c>
      <c r="E14" s="24">
        <v>51.419999999999995</v>
      </c>
      <c r="F14" s="24">
        <v>53.9</v>
      </c>
      <c r="G14" s="24">
        <v>50.74</v>
      </c>
      <c r="H14" s="24">
        <v>58.525000000000006</v>
      </c>
      <c r="I14" s="24">
        <v>59.575</v>
      </c>
      <c r="J14" s="24">
        <v>54.02</v>
      </c>
      <c r="K14" s="24">
        <v>53.275000000000006</v>
      </c>
      <c r="L14" s="24">
        <v>52.675</v>
      </c>
      <c r="M14" s="24">
        <v>48.8</v>
      </c>
      <c r="N14" s="24">
        <v>46.85</v>
      </c>
      <c r="O14" s="25">
        <v>46.599999999999994</v>
      </c>
      <c r="P14" s="25">
        <v>47.474999999999994</v>
      </c>
      <c r="Q14" s="25">
        <v>47.25</v>
      </c>
      <c r="R14" s="25">
        <v>47.37500000000001</v>
      </c>
      <c r="S14" s="25">
        <v>55.175000000000004</v>
      </c>
      <c r="T14" s="25">
        <v>61</v>
      </c>
      <c r="U14" s="25">
        <v>57.925</v>
      </c>
      <c r="V14" s="25">
        <f>(51.3+49.8+44.7+40.6+40.6)/5</f>
        <v>45.4</v>
      </c>
      <c r="W14" s="28">
        <f>AVERAGE(38.9,44.4,44.7,41.8)</f>
        <v>42.45</v>
      </c>
      <c r="X14" s="28">
        <f>'[1]овощи по месяцам 2013'!$L$29</f>
        <v>47.34</v>
      </c>
      <c r="Y14" s="31">
        <v>40.875</v>
      </c>
      <c r="Z14" s="33">
        <v>42.675</v>
      </c>
      <c r="AA14" s="38">
        <v>46.175000000000004</v>
      </c>
      <c r="AB14" s="39">
        <v>48.7</v>
      </c>
      <c r="AC14" s="38">
        <v>51.349999999999994</v>
      </c>
      <c r="AD14" s="36">
        <v>53.74000000000001</v>
      </c>
      <c r="AE14" s="36">
        <v>53.925000000000004</v>
      </c>
      <c r="AF14" s="36">
        <v>54.075</v>
      </c>
      <c r="AG14" s="36">
        <v>52.419999999999995</v>
      </c>
      <c r="AH14" s="36">
        <v>52.675</v>
      </c>
      <c r="AI14" s="36">
        <v>52.050000000000004</v>
      </c>
      <c r="AJ14" s="37">
        <v>51.019999999999996</v>
      </c>
      <c r="AK14" s="31">
        <v>53.4</v>
      </c>
      <c r="AL14" s="43">
        <v>58.92</v>
      </c>
      <c r="AM14" s="45">
        <v>69.83333333333333</v>
      </c>
      <c r="AN14" s="43">
        <v>72.69999999999999</v>
      </c>
      <c r="AO14" s="46">
        <v>74.45</v>
      </c>
      <c r="AP14" s="36">
        <v>75.14000000000001</v>
      </c>
      <c r="AQ14" s="36">
        <v>76.35000000000001</v>
      </c>
      <c r="AR14" s="36">
        <v>76</v>
      </c>
      <c r="AS14" s="36">
        <v>76.6</v>
      </c>
      <c r="AT14" s="36">
        <v>75.75</v>
      </c>
      <c r="AU14" s="36">
        <v>74.2</v>
      </c>
      <c r="AV14" s="37">
        <v>75.7</v>
      </c>
      <c r="AW14" s="49">
        <v>75.22500000000001</v>
      </c>
      <c r="AX14" s="36">
        <v>73.8</v>
      </c>
      <c r="AY14" s="54">
        <v>74.4</v>
      </c>
      <c r="AZ14" s="36">
        <v>76.6</v>
      </c>
      <c r="BA14" s="46">
        <v>76.4</v>
      </c>
      <c r="BB14" s="36">
        <v>77.5</v>
      </c>
      <c r="BC14" s="36">
        <v>77.275</v>
      </c>
      <c r="BD14" s="36">
        <v>80.14000000000001</v>
      </c>
      <c r="BE14" s="36">
        <v>79.85</v>
      </c>
      <c r="BF14" s="36">
        <v>79.075</v>
      </c>
      <c r="BG14" s="36">
        <v>73.16</v>
      </c>
      <c r="BH14" s="37">
        <v>69.625</v>
      </c>
      <c r="BI14" s="36">
        <v>73.475</v>
      </c>
      <c r="BJ14" s="36">
        <v>75.35999999999999</v>
      </c>
      <c r="BK14" s="54">
        <v>76.53333333333333</v>
      </c>
      <c r="BL14" s="54">
        <v>76</v>
      </c>
      <c r="BM14" s="54">
        <v>72.225</v>
      </c>
      <c r="BN14" s="54">
        <v>69.85</v>
      </c>
      <c r="BO14" s="36">
        <v>71.025</v>
      </c>
      <c r="BP14" s="36">
        <v>86.22</v>
      </c>
      <c r="BQ14" s="36">
        <v>93.325</v>
      </c>
      <c r="BR14" s="36">
        <v>83.24</v>
      </c>
      <c r="BS14" s="36">
        <v>78.95</v>
      </c>
      <c r="BT14" s="36">
        <v>74.375</v>
      </c>
      <c r="BU14" s="36">
        <v>73.52000000000001</v>
      </c>
      <c r="BV14" s="36">
        <v>76.05</v>
      </c>
      <c r="BW14" s="54">
        <v>76.43333333333334</v>
      </c>
      <c r="BX14" s="54">
        <v>78.36</v>
      </c>
      <c r="BY14" s="54">
        <v>81.475</v>
      </c>
      <c r="BZ14" s="54">
        <v>84.3</v>
      </c>
      <c r="CA14" s="36">
        <v>86.72</v>
      </c>
      <c r="CB14" s="36">
        <v>94.55000000000001</v>
      </c>
      <c r="CC14" s="36">
        <v>96.39999999999999</v>
      </c>
      <c r="CD14" s="36">
        <v>89.24</v>
      </c>
      <c r="CE14" s="36">
        <v>83.57499999999999</v>
      </c>
      <c r="CF14" s="36">
        <v>77.675</v>
      </c>
      <c r="CG14" s="36">
        <v>78.64000000000001</v>
      </c>
      <c r="CH14" s="36">
        <v>80.525</v>
      </c>
      <c r="CI14" s="54">
        <v>82.15</v>
      </c>
      <c r="CJ14" s="54">
        <v>84.22500000000001</v>
      </c>
      <c r="CK14" s="54">
        <v>82.575</v>
      </c>
      <c r="CL14" s="54">
        <v>80.1</v>
      </c>
      <c r="CM14" s="36">
        <v>79.42500000000001</v>
      </c>
      <c r="CN14" s="36">
        <v>85.025</v>
      </c>
      <c r="CO14" s="36">
        <v>98.24999999999999</v>
      </c>
      <c r="CP14" s="36">
        <v>101.9</v>
      </c>
      <c r="CQ14" s="36">
        <v>100.325</v>
      </c>
      <c r="CR14" s="36">
        <v>85.28</v>
      </c>
      <c r="CS14" s="36">
        <v>85.55</v>
      </c>
      <c r="CT14" s="36">
        <v>84.25</v>
      </c>
      <c r="CU14" s="54">
        <v>86.475</v>
      </c>
      <c r="CV14" s="54">
        <v>88.825</v>
      </c>
      <c r="CW14" s="54">
        <v>87.92500000000001</v>
      </c>
      <c r="CX14" s="54">
        <v>91.28</v>
      </c>
      <c r="CY14" s="36">
        <v>102.5</v>
      </c>
      <c r="CZ14" s="36">
        <v>129.825</v>
      </c>
      <c r="DA14" s="36">
        <v>145.36</v>
      </c>
      <c r="DB14" s="36">
        <v>141.875</v>
      </c>
      <c r="DC14" s="36">
        <v>126.225</v>
      </c>
      <c r="DD14" s="36">
        <v>111.75999999999999</v>
      </c>
      <c r="DE14" s="36">
        <v>110</v>
      </c>
      <c r="DF14" s="36">
        <v>103.45</v>
      </c>
      <c r="DG14" s="54">
        <v>100.43333333333334</v>
      </c>
      <c r="DH14" s="54">
        <v>102.80000000000001</v>
      </c>
      <c r="DI14" s="54">
        <v>102.82499999999999</v>
      </c>
      <c r="DJ14" s="54">
        <v>100.66</v>
      </c>
      <c r="DK14" s="36">
        <v>95.83333333333333</v>
      </c>
      <c r="DL14" s="36">
        <v>95.10000000000001</v>
      </c>
      <c r="DM14" s="36">
        <v>94.58</v>
      </c>
      <c r="DN14" s="36">
        <v>92.69999999999999</v>
      </c>
      <c r="DO14" s="36">
        <v>90.67999999999999</v>
      </c>
      <c r="DP14" s="36">
        <v>88.125</v>
      </c>
      <c r="DQ14" s="36">
        <v>87.2</v>
      </c>
    </row>
    <row r="15" spans="2:121" ht="15.75">
      <c r="B15" s="23" t="s">
        <v>314</v>
      </c>
      <c r="C15" s="24">
        <v>55.6</v>
      </c>
      <c r="D15" s="24">
        <v>54.325</v>
      </c>
      <c r="E15" s="24">
        <v>56.160000000000004</v>
      </c>
      <c r="F15" s="24">
        <v>60</v>
      </c>
      <c r="G15" s="24">
        <v>77.46000000000001</v>
      </c>
      <c r="H15" s="24">
        <v>98.125</v>
      </c>
      <c r="I15" s="24">
        <v>90.25</v>
      </c>
      <c r="J15" s="24">
        <v>72.02</v>
      </c>
      <c r="K15" s="24">
        <v>73.05</v>
      </c>
      <c r="L15" s="24">
        <v>79.25</v>
      </c>
      <c r="M15" s="24">
        <v>73.64</v>
      </c>
      <c r="N15" s="24">
        <v>73.875</v>
      </c>
      <c r="O15" s="25">
        <v>74.675</v>
      </c>
      <c r="P15" s="25">
        <v>72.925</v>
      </c>
      <c r="Q15" s="25">
        <v>71.025</v>
      </c>
      <c r="R15" s="25">
        <v>71.1</v>
      </c>
      <c r="S15" s="25">
        <v>86.5</v>
      </c>
      <c r="T15" s="25">
        <v>84.75</v>
      </c>
      <c r="U15" s="25">
        <v>80.6</v>
      </c>
      <c r="V15" s="25">
        <f>(77+77+74.5+71.8+73.5)/5</f>
        <v>74.76</v>
      </c>
      <c r="W15" s="28">
        <f>AVERAGE(83.6,82.3,81,82.5)</f>
        <v>82.35</v>
      </c>
      <c r="X15" s="28">
        <f>'[1]овощи по месяцам 2013'!$L$30</f>
        <v>81.5</v>
      </c>
      <c r="Y15" s="31">
        <v>77.82499999999999</v>
      </c>
      <c r="Z15" s="33">
        <v>74.75</v>
      </c>
      <c r="AA15" s="40">
        <v>82.025</v>
      </c>
      <c r="AB15" s="39">
        <v>78.44999999999999</v>
      </c>
      <c r="AC15" s="38">
        <v>79</v>
      </c>
      <c r="AD15" s="36">
        <v>84.12</v>
      </c>
      <c r="AE15" s="36">
        <v>98.92500000000001</v>
      </c>
      <c r="AF15" s="36">
        <v>105.875</v>
      </c>
      <c r="AG15" s="36">
        <v>102.43999999999998</v>
      </c>
      <c r="AH15" s="36">
        <v>128.525</v>
      </c>
      <c r="AI15" s="36">
        <v>181</v>
      </c>
      <c r="AJ15" s="37">
        <v>114.02000000000001</v>
      </c>
      <c r="AK15" s="31">
        <v>92.85000000000001</v>
      </c>
      <c r="AL15" s="43">
        <v>95.79999999999998</v>
      </c>
      <c r="AM15" s="31">
        <v>102.96666666666665</v>
      </c>
      <c r="AN15" s="43">
        <v>108.025</v>
      </c>
      <c r="AO15" s="46">
        <v>109.85</v>
      </c>
      <c r="AP15" s="36">
        <v>111.32000000000001</v>
      </c>
      <c r="AQ15" s="36">
        <v>119.02499999999999</v>
      </c>
      <c r="AR15" s="36">
        <v>137.375</v>
      </c>
      <c r="AS15" s="36">
        <v>142.04000000000002</v>
      </c>
      <c r="AT15" s="36">
        <v>141.64999999999998</v>
      </c>
      <c r="AU15" s="36">
        <v>147.2</v>
      </c>
      <c r="AV15" s="37">
        <v>149.18</v>
      </c>
      <c r="AW15" s="49">
        <v>145.15</v>
      </c>
      <c r="AX15" s="36">
        <v>147.16</v>
      </c>
      <c r="AY15" s="54">
        <v>159.79999999999998</v>
      </c>
      <c r="AZ15" s="36">
        <v>169.425</v>
      </c>
      <c r="BA15" s="46">
        <v>187.14000000000001</v>
      </c>
      <c r="BB15" s="36">
        <v>168.45000000000002</v>
      </c>
      <c r="BC15" s="36">
        <v>193.55</v>
      </c>
      <c r="BD15" s="36">
        <v>190.16</v>
      </c>
      <c r="BE15" s="36">
        <v>194.175</v>
      </c>
      <c r="BF15" s="36">
        <v>225.25</v>
      </c>
      <c r="BG15" s="36">
        <v>220.48000000000002</v>
      </c>
      <c r="BH15" s="37">
        <v>176.1</v>
      </c>
      <c r="BI15" s="36">
        <v>154.8</v>
      </c>
      <c r="BJ15" s="36">
        <v>130.57999999999998</v>
      </c>
      <c r="BK15" s="54">
        <v>134.16666666666666</v>
      </c>
      <c r="BL15" s="54">
        <v>135.07999999999998</v>
      </c>
      <c r="BM15" s="54">
        <v>135.35</v>
      </c>
      <c r="BN15" s="54">
        <v>133.475</v>
      </c>
      <c r="BO15" s="36">
        <v>140.375</v>
      </c>
      <c r="BP15" s="36">
        <v>148.16000000000003</v>
      </c>
      <c r="BQ15" s="36">
        <v>147.65</v>
      </c>
      <c r="BR15" s="36">
        <v>142.64</v>
      </c>
      <c r="BS15" s="36">
        <v>140.175</v>
      </c>
      <c r="BT15" s="36">
        <v>141.05</v>
      </c>
      <c r="BU15" s="36">
        <v>140.14</v>
      </c>
      <c r="BV15" s="36">
        <v>139.67499999999998</v>
      </c>
      <c r="BW15" s="54">
        <v>138.83333333333334</v>
      </c>
      <c r="BX15" s="54">
        <v>137.52</v>
      </c>
      <c r="BY15" s="54">
        <v>136.25</v>
      </c>
      <c r="BZ15" s="54">
        <v>136.425</v>
      </c>
      <c r="CA15" s="36">
        <v>164.86</v>
      </c>
      <c r="CB15" s="36">
        <v>177.275</v>
      </c>
      <c r="CC15" s="36">
        <v>173.325</v>
      </c>
      <c r="CD15" s="36">
        <v>174.82000000000002</v>
      </c>
      <c r="CE15" s="36">
        <v>194.6</v>
      </c>
      <c r="CF15" s="36">
        <v>146.65</v>
      </c>
      <c r="CG15" s="36">
        <v>130.35999999999999</v>
      </c>
      <c r="CH15" s="36">
        <v>132.3</v>
      </c>
      <c r="CI15" s="54">
        <v>133.55</v>
      </c>
      <c r="CJ15" s="54">
        <v>138.1</v>
      </c>
      <c r="CK15" s="54">
        <v>139</v>
      </c>
      <c r="CL15" s="54">
        <v>154.7</v>
      </c>
      <c r="CM15" s="36">
        <v>180.825</v>
      </c>
      <c r="CN15" s="36">
        <v>171.75</v>
      </c>
      <c r="CO15" s="36">
        <v>154.1</v>
      </c>
      <c r="CP15" s="36">
        <v>147.58</v>
      </c>
      <c r="CQ15" s="36">
        <v>141.92499999999998</v>
      </c>
      <c r="CR15" s="36">
        <v>136.22</v>
      </c>
      <c r="CS15" s="36">
        <v>140.725</v>
      </c>
      <c r="CT15" s="36">
        <v>140.1</v>
      </c>
      <c r="CU15" s="54">
        <v>142.75</v>
      </c>
      <c r="CV15" s="54">
        <v>148.6</v>
      </c>
      <c r="CW15" s="54">
        <v>166.825</v>
      </c>
      <c r="CX15" s="54">
        <v>345.44</v>
      </c>
      <c r="CY15" s="36">
        <v>253.325</v>
      </c>
      <c r="CZ15" s="36">
        <v>183.625</v>
      </c>
      <c r="DA15" s="36">
        <v>162.18</v>
      </c>
      <c r="DB15" s="36">
        <v>154.375</v>
      </c>
      <c r="DC15" s="36">
        <v>147.825</v>
      </c>
      <c r="DD15" s="36">
        <v>147.64000000000001</v>
      </c>
      <c r="DE15" s="36">
        <v>146.35</v>
      </c>
      <c r="DF15" s="36">
        <v>146.1</v>
      </c>
      <c r="DG15" s="54">
        <v>146.4333333333333</v>
      </c>
      <c r="DH15" s="54">
        <v>154.25</v>
      </c>
      <c r="DI15" s="54">
        <v>155.9</v>
      </c>
      <c r="DJ15" s="54">
        <v>152.76</v>
      </c>
      <c r="DK15" s="36">
        <v>172.9333333333333</v>
      </c>
      <c r="DL15" s="36">
        <v>175.27499999999998</v>
      </c>
      <c r="DM15" s="36">
        <v>172.9</v>
      </c>
      <c r="DN15" s="36">
        <v>188.47500000000002</v>
      </c>
      <c r="DO15" s="36">
        <v>225.92000000000002</v>
      </c>
      <c r="DP15" s="36">
        <v>184.275</v>
      </c>
      <c r="DQ15" s="36">
        <v>175.4</v>
      </c>
    </row>
    <row r="16" spans="2:121" ht="15.75">
      <c r="B16" s="23" t="s">
        <v>315</v>
      </c>
      <c r="C16" s="24">
        <v>64.8</v>
      </c>
      <c r="D16" s="24">
        <v>64.6</v>
      </c>
      <c r="E16" s="24">
        <v>64.2</v>
      </c>
      <c r="F16" s="24">
        <v>64.3</v>
      </c>
      <c r="G16" s="24">
        <v>66.66</v>
      </c>
      <c r="H16" s="24">
        <v>74.375</v>
      </c>
      <c r="I16" s="24">
        <v>76.4</v>
      </c>
      <c r="J16" s="24">
        <v>73.74000000000001</v>
      </c>
      <c r="K16" s="24">
        <v>71.2</v>
      </c>
      <c r="L16" s="24">
        <v>69.725</v>
      </c>
      <c r="M16" s="24">
        <v>74.56</v>
      </c>
      <c r="N16" s="24">
        <v>76.45</v>
      </c>
      <c r="O16" s="25">
        <v>79.725</v>
      </c>
      <c r="P16" s="25">
        <v>80.1</v>
      </c>
      <c r="Q16" s="25">
        <v>78.6</v>
      </c>
      <c r="R16" s="25">
        <v>80.025</v>
      </c>
      <c r="S16" s="25">
        <v>84.125</v>
      </c>
      <c r="T16" s="25">
        <v>78.875</v>
      </c>
      <c r="U16" s="25">
        <v>75.35</v>
      </c>
      <c r="V16" s="25">
        <f>(77.4+77.4+75.3+75.3+76.2)/5</f>
        <v>76.32000000000001</v>
      </c>
      <c r="W16" s="28">
        <f>AVERAGE(74.5,71.5,70.9,70.6)</f>
        <v>71.875</v>
      </c>
      <c r="X16" s="28">
        <f>'[1]овощи по месяцам 2013'!$L$31</f>
        <v>72.2</v>
      </c>
      <c r="Y16" s="31">
        <v>74.85</v>
      </c>
      <c r="Z16" s="33">
        <v>73</v>
      </c>
      <c r="AA16" s="40">
        <v>74.5</v>
      </c>
      <c r="AB16" s="39">
        <v>75.625</v>
      </c>
      <c r="AC16" s="38">
        <v>77.425</v>
      </c>
      <c r="AD16" s="36">
        <v>79.92000000000002</v>
      </c>
      <c r="AE16" s="36">
        <v>84.525</v>
      </c>
      <c r="AF16" s="36">
        <v>83.025</v>
      </c>
      <c r="AG16" s="36">
        <v>85</v>
      </c>
      <c r="AH16" s="36">
        <v>82.225</v>
      </c>
      <c r="AI16" s="36">
        <v>93.3</v>
      </c>
      <c r="AJ16" s="37">
        <v>86.78</v>
      </c>
      <c r="AK16" s="31">
        <v>87.05000000000001</v>
      </c>
      <c r="AL16" s="43">
        <v>100.96</v>
      </c>
      <c r="AM16" s="31">
        <v>126.46666666666665</v>
      </c>
      <c r="AN16" s="43">
        <v>127.825</v>
      </c>
      <c r="AO16" s="46">
        <v>122.97500000000001</v>
      </c>
      <c r="AP16" s="36">
        <v>122.02000000000001</v>
      </c>
      <c r="AQ16" s="36">
        <v>124.45</v>
      </c>
      <c r="AR16" s="36">
        <v>123.55</v>
      </c>
      <c r="AS16" s="36">
        <v>120</v>
      </c>
      <c r="AT16" s="36">
        <v>110.8</v>
      </c>
      <c r="AU16" s="36">
        <v>112.875</v>
      </c>
      <c r="AV16" s="37">
        <v>114.47999999999999</v>
      </c>
      <c r="AW16" s="49">
        <v>115</v>
      </c>
      <c r="AX16" s="36">
        <v>124.34</v>
      </c>
      <c r="AY16" s="54">
        <v>148.3</v>
      </c>
      <c r="AZ16" s="36">
        <v>149.4</v>
      </c>
      <c r="BA16" s="46">
        <v>147.6</v>
      </c>
      <c r="BB16" s="36">
        <v>132.3</v>
      </c>
      <c r="BC16" s="36">
        <v>130.75</v>
      </c>
      <c r="BD16" s="36">
        <v>122.58</v>
      </c>
      <c r="BE16" s="36">
        <v>120.67500000000001</v>
      </c>
      <c r="BF16" s="36">
        <v>130.475</v>
      </c>
      <c r="BG16" s="36">
        <v>132.46</v>
      </c>
      <c r="BH16" s="37">
        <v>132.55</v>
      </c>
      <c r="BI16" s="36">
        <v>128.85</v>
      </c>
      <c r="BJ16" s="36">
        <v>125.25999999999999</v>
      </c>
      <c r="BK16" s="54">
        <v>126.96666666666665</v>
      </c>
      <c r="BL16" s="54">
        <v>130.12000000000003</v>
      </c>
      <c r="BM16" s="54">
        <v>128.225</v>
      </c>
      <c r="BN16" s="54">
        <v>120.175</v>
      </c>
      <c r="BO16" s="36">
        <v>119.1</v>
      </c>
      <c r="BP16" s="36">
        <v>127.24000000000001</v>
      </c>
      <c r="BQ16" s="36">
        <v>128.7</v>
      </c>
      <c r="BR16" s="36">
        <v>122.14000000000001</v>
      </c>
      <c r="BS16" s="36">
        <v>122.325</v>
      </c>
      <c r="BT16" s="36">
        <v>123.9</v>
      </c>
      <c r="BU16" s="36">
        <v>122.28000000000002</v>
      </c>
      <c r="BV16" s="36">
        <v>123.25</v>
      </c>
      <c r="BW16" s="54">
        <v>124.66666666666667</v>
      </c>
      <c r="BX16" s="54">
        <v>128.1</v>
      </c>
      <c r="BY16" s="54">
        <v>135.4</v>
      </c>
      <c r="BZ16" s="54">
        <v>133.875</v>
      </c>
      <c r="CA16" s="36">
        <v>125.2</v>
      </c>
      <c r="CB16" s="36">
        <v>131.82500000000002</v>
      </c>
      <c r="CC16" s="36">
        <v>131.6</v>
      </c>
      <c r="CD16" s="36">
        <v>125.52000000000001</v>
      </c>
      <c r="CE16" s="36">
        <v>123.67499999999998</v>
      </c>
      <c r="CF16" s="36">
        <v>132.14999999999998</v>
      </c>
      <c r="CG16" s="36">
        <v>129.21999999999997</v>
      </c>
      <c r="CH16" s="36">
        <v>141.275</v>
      </c>
      <c r="CI16" s="54">
        <v>149.2</v>
      </c>
      <c r="CJ16" s="54">
        <v>149.7</v>
      </c>
      <c r="CK16" s="54">
        <v>145.75</v>
      </c>
      <c r="CL16" s="54">
        <v>144.32</v>
      </c>
      <c r="CM16" s="36">
        <v>148.325</v>
      </c>
      <c r="CN16" s="36">
        <v>155.225</v>
      </c>
      <c r="CO16" s="36">
        <v>146.325</v>
      </c>
      <c r="CP16" s="36">
        <v>137.35999999999999</v>
      </c>
      <c r="CQ16" s="36">
        <v>134.10000000000002</v>
      </c>
      <c r="CR16" s="36">
        <v>132.74</v>
      </c>
      <c r="CS16" s="36">
        <v>136.525</v>
      </c>
      <c r="CT16" s="36">
        <v>144.425</v>
      </c>
      <c r="CU16" s="54">
        <v>156.975</v>
      </c>
      <c r="CV16" s="54">
        <v>165.4</v>
      </c>
      <c r="CW16" s="54">
        <v>166.325</v>
      </c>
      <c r="CX16" s="54">
        <v>151.76</v>
      </c>
      <c r="CY16" s="36">
        <v>142.45</v>
      </c>
      <c r="CZ16" s="36">
        <v>152</v>
      </c>
      <c r="DA16" s="36">
        <v>159.02</v>
      </c>
      <c r="DB16" s="36">
        <v>151.70000000000002</v>
      </c>
      <c r="DC16" s="36">
        <v>142.85000000000002</v>
      </c>
      <c r="DD16" s="36">
        <v>145.35999999999999</v>
      </c>
      <c r="DE16" s="36">
        <v>156.95000000000002</v>
      </c>
      <c r="DF16" s="36">
        <v>158.95</v>
      </c>
      <c r="DG16" s="54">
        <v>175.29999999999998</v>
      </c>
      <c r="DH16" s="54">
        <v>180</v>
      </c>
      <c r="DI16" s="54">
        <v>177.85000000000002</v>
      </c>
      <c r="DJ16" s="54">
        <v>171.45999999999998</v>
      </c>
      <c r="DK16" s="36">
        <v>164.73333333333335</v>
      </c>
      <c r="DL16" s="36">
        <v>163.475</v>
      </c>
      <c r="DM16" s="36">
        <v>157.82000000000002</v>
      </c>
      <c r="DN16" s="36">
        <v>156.15</v>
      </c>
      <c r="DO16" s="36">
        <v>170.21999999999997</v>
      </c>
      <c r="DP16" s="36">
        <v>175.07500000000002</v>
      </c>
      <c r="DQ16" s="36">
        <v>169.3</v>
      </c>
    </row>
    <row r="17" spans="2:121" ht="15.75">
      <c r="B17" s="23" t="s">
        <v>316</v>
      </c>
      <c r="C17" s="24">
        <v>48.23333333333333</v>
      </c>
      <c r="D17" s="24">
        <v>46.3</v>
      </c>
      <c r="E17" s="24">
        <v>50.559999999999995</v>
      </c>
      <c r="F17" s="24">
        <v>49.400000000000006</v>
      </c>
      <c r="G17" s="24">
        <v>46.46</v>
      </c>
      <c r="H17" s="24">
        <v>53.025000000000006</v>
      </c>
      <c r="I17" s="24">
        <v>51.75</v>
      </c>
      <c r="J17" s="24">
        <v>45.76</v>
      </c>
      <c r="K17" s="24">
        <v>56.425</v>
      </c>
      <c r="L17" s="24">
        <v>64.55</v>
      </c>
      <c r="M17" s="24">
        <v>63.52</v>
      </c>
      <c r="N17" s="24">
        <v>58.45</v>
      </c>
      <c r="O17" s="25">
        <v>58.55</v>
      </c>
      <c r="P17" s="25">
        <v>54.95</v>
      </c>
      <c r="Q17" s="25">
        <v>53.775</v>
      </c>
      <c r="R17" s="25">
        <v>51.25</v>
      </c>
      <c r="S17" s="25">
        <v>49.375</v>
      </c>
      <c r="T17" s="25">
        <v>53.15</v>
      </c>
      <c r="U17" s="25">
        <v>56.8</v>
      </c>
      <c r="V17" s="25">
        <f>(55.6+55+55+55+54.5)/5</f>
        <v>55.02</v>
      </c>
      <c r="W17" s="28">
        <f>AVERAGE(53.5,57.4,55.2,56.4)</f>
        <v>55.62500000000001</v>
      </c>
      <c r="X17" s="28">
        <f>'[1]овощи по месяцам 2013'!$L$32</f>
        <v>59.2</v>
      </c>
      <c r="Y17" s="31">
        <v>58.775</v>
      </c>
      <c r="Z17" s="33">
        <v>57.900000000000006</v>
      </c>
      <c r="AA17" s="40">
        <v>55.175</v>
      </c>
      <c r="AB17" s="39">
        <v>55.075</v>
      </c>
      <c r="AC17" s="38">
        <v>57.925</v>
      </c>
      <c r="AD17" s="36">
        <v>57.6</v>
      </c>
      <c r="AE17" s="36">
        <v>54.849999999999994</v>
      </c>
      <c r="AF17" s="36">
        <v>57.075</v>
      </c>
      <c r="AG17" s="36">
        <v>54.98</v>
      </c>
      <c r="AH17" s="36">
        <v>56.75</v>
      </c>
      <c r="AI17" s="36">
        <v>63.375</v>
      </c>
      <c r="AJ17" s="37">
        <v>60.120000000000005</v>
      </c>
      <c r="AK17" s="31">
        <v>62.4</v>
      </c>
      <c r="AL17" s="43">
        <v>66.98</v>
      </c>
      <c r="AM17" s="31">
        <v>73.8</v>
      </c>
      <c r="AN17" s="43">
        <v>71.975</v>
      </c>
      <c r="AO17" s="46">
        <v>72.875</v>
      </c>
      <c r="AP17" s="36">
        <v>76.94000000000001</v>
      </c>
      <c r="AQ17" s="36">
        <v>75.7</v>
      </c>
      <c r="AR17" s="36">
        <v>71.25</v>
      </c>
      <c r="AS17" s="36">
        <v>71.96</v>
      </c>
      <c r="AT17" s="36">
        <v>88.6</v>
      </c>
      <c r="AU17" s="36">
        <v>99.55</v>
      </c>
      <c r="AV17" s="37">
        <v>102.1</v>
      </c>
      <c r="AW17" s="49">
        <v>105.55000000000001</v>
      </c>
      <c r="AX17" s="36">
        <v>101.5</v>
      </c>
      <c r="AY17" s="54">
        <v>100.3</v>
      </c>
      <c r="AZ17" s="36">
        <v>95.95</v>
      </c>
      <c r="BA17" s="46">
        <v>86.76</v>
      </c>
      <c r="BB17" s="36">
        <v>82.35</v>
      </c>
      <c r="BC17" s="36">
        <v>77.3</v>
      </c>
      <c r="BD17" s="36">
        <v>75.02000000000001</v>
      </c>
      <c r="BE17" s="36">
        <v>75.72500000000001</v>
      </c>
      <c r="BF17" s="36">
        <v>78.9</v>
      </c>
      <c r="BG17" s="36">
        <v>87.38</v>
      </c>
      <c r="BH17" s="37">
        <v>106.1</v>
      </c>
      <c r="BI17" s="36">
        <v>113.525</v>
      </c>
      <c r="BJ17" s="36">
        <v>106.08</v>
      </c>
      <c r="BK17" s="54">
        <v>96.03333333333335</v>
      </c>
      <c r="BL17" s="54">
        <v>92.85999999999999</v>
      </c>
      <c r="BM17" s="54">
        <v>90</v>
      </c>
      <c r="BN17" s="54">
        <v>82.175</v>
      </c>
      <c r="BO17" s="36">
        <v>76.725</v>
      </c>
      <c r="BP17" s="36">
        <v>85.78</v>
      </c>
      <c r="BQ17" s="36">
        <v>96.725</v>
      </c>
      <c r="BR17" s="36">
        <v>96.52000000000001</v>
      </c>
      <c r="BS17" s="36">
        <v>96.1</v>
      </c>
      <c r="BT17" s="36">
        <v>96.525</v>
      </c>
      <c r="BU17" s="36">
        <v>98.52000000000001</v>
      </c>
      <c r="BV17" s="36">
        <v>98.35000000000001</v>
      </c>
      <c r="BW17" s="54">
        <v>97</v>
      </c>
      <c r="BX17" s="54">
        <v>99</v>
      </c>
      <c r="BY17" s="54">
        <v>96.55000000000001</v>
      </c>
      <c r="BZ17" s="54">
        <v>96.5</v>
      </c>
      <c r="CA17" s="36">
        <v>84.78</v>
      </c>
      <c r="CB17" s="36">
        <v>80.65</v>
      </c>
      <c r="CC17" s="36">
        <v>79.05</v>
      </c>
      <c r="CD17" s="36">
        <v>86.56000000000002</v>
      </c>
      <c r="CE17" s="36">
        <v>95.67500000000001</v>
      </c>
      <c r="CF17" s="36">
        <v>110.22500000000001</v>
      </c>
      <c r="CG17" s="36">
        <v>105.92</v>
      </c>
      <c r="CH17" s="36">
        <v>107.30000000000001</v>
      </c>
      <c r="CI17" s="54">
        <v>108.525</v>
      </c>
      <c r="CJ17" s="54">
        <v>105.65</v>
      </c>
      <c r="CK17" s="54">
        <v>106.1</v>
      </c>
      <c r="CL17" s="54">
        <v>100.52000000000001</v>
      </c>
      <c r="CM17" s="36">
        <v>91.475</v>
      </c>
      <c r="CN17" s="36">
        <v>87.525</v>
      </c>
      <c r="CO17" s="36">
        <v>87.475</v>
      </c>
      <c r="CP17" s="36">
        <v>89.03999999999999</v>
      </c>
      <c r="CQ17" s="36">
        <v>102.5</v>
      </c>
      <c r="CR17" s="36">
        <v>120.43999999999998</v>
      </c>
      <c r="CS17" s="36">
        <v>125</v>
      </c>
      <c r="CT17" s="36">
        <v>125.225</v>
      </c>
      <c r="CU17" s="54">
        <v>116.875</v>
      </c>
      <c r="CV17" s="54">
        <v>114</v>
      </c>
      <c r="CW17" s="54">
        <v>116.35000000000001</v>
      </c>
      <c r="CX17" s="54">
        <v>114.02000000000001</v>
      </c>
      <c r="CY17" s="36">
        <v>115.375</v>
      </c>
      <c r="CZ17" s="36">
        <v>115.075</v>
      </c>
      <c r="DA17" s="36">
        <v>125.96000000000001</v>
      </c>
      <c r="DB17" s="36">
        <v>147.575</v>
      </c>
      <c r="DC17" s="36">
        <v>143.375</v>
      </c>
      <c r="DD17" s="36">
        <v>136.34</v>
      </c>
      <c r="DE17" s="36">
        <v>142.5</v>
      </c>
      <c r="DF17" s="36">
        <v>148.425</v>
      </c>
      <c r="DG17" s="54">
        <v>145.1</v>
      </c>
      <c r="DH17" s="54">
        <v>150.375</v>
      </c>
      <c r="DI17" s="54">
        <v>146.8</v>
      </c>
      <c r="DJ17" s="54">
        <v>135.85999999999999</v>
      </c>
      <c r="DK17" s="36">
        <v>126.16666666666667</v>
      </c>
      <c r="DL17" s="36">
        <v>114.05</v>
      </c>
      <c r="DM17" s="36">
        <v>111.6</v>
      </c>
      <c r="DN17" s="36">
        <v>113.85</v>
      </c>
      <c r="DO17" s="36">
        <v>121.5</v>
      </c>
      <c r="DP17" s="36">
        <v>136.20000000000002</v>
      </c>
      <c r="DQ17" s="36">
        <v>131.93333333333334</v>
      </c>
    </row>
    <row r="18" spans="2:121" ht="15.75">
      <c r="B18" s="23" t="s">
        <v>317</v>
      </c>
      <c r="C18" s="24">
        <v>42.53333333333333</v>
      </c>
      <c r="D18" s="24">
        <v>45.025000000000006</v>
      </c>
      <c r="E18" s="24">
        <v>52.3</v>
      </c>
      <c r="F18" s="24">
        <v>49.77499999999999</v>
      </c>
      <c r="G18" s="24">
        <v>44</v>
      </c>
      <c r="H18" s="24">
        <v>42.35</v>
      </c>
      <c r="I18" s="24">
        <v>38.95</v>
      </c>
      <c r="J18" s="24">
        <v>29.74</v>
      </c>
      <c r="K18" s="24">
        <v>33.25</v>
      </c>
      <c r="L18" s="24">
        <v>42.675</v>
      </c>
      <c r="M18" s="24">
        <v>44.8</v>
      </c>
      <c r="N18" s="24">
        <v>45.4</v>
      </c>
      <c r="O18" s="25">
        <v>47.9</v>
      </c>
      <c r="P18" s="25">
        <v>47.125</v>
      </c>
      <c r="Q18" s="25">
        <v>42.85</v>
      </c>
      <c r="R18" s="25">
        <v>42.35</v>
      </c>
      <c r="S18" s="25">
        <v>46.325</v>
      </c>
      <c r="T18" s="25">
        <v>44.474999999999994</v>
      </c>
      <c r="U18" s="25">
        <v>42</v>
      </c>
      <c r="V18" s="25">
        <f>(43.3+41.9+41.9+36.4+36.8)/5</f>
        <v>40.06</v>
      </c>
      <c r="W18" s="28">
        <f>AVERAGE(36.8,39.4,39.1,37.9)</f>
        <v>38.3</v>
      </c>
      <c r="X18" s="28">
        <f>'[1]овощи по месяцам 2013'!$L$33</f>
        <v>41.54</v>
      </c>
      <c r="Y18" s="31">
        <v>44.074999999999996</v>
      </c>
      <c r="Z18" s="33">
        <v>41.5</v>
      </c>
      <c r="AA18" s="40">
        <v>42.9</v>
      </c>
      <c r="AB18" s="39">
        <v>46.075</v>
      </c>
      <c r="AC18" s="38">
        <v>52.2</v>
      </c>
      <c r="AD18" s="36">
        <v>60.82000000000001</v>
      </c>
      <c r="AE18" s="36">
        <v>59.225</v>
      </c>
      <c r="AF18" s="36">
        <v>52.975</v>
      </c>
      <c r="AG18" s="36">
        <v>49.88000000000001</v>
      </c>
      <c r="AH18" s="36">
        <v>44.3</v>
      </c>
      <c r="AI18" s="36">
        <v>45.599999999999994</v>
      </c>
      <c r="AJ18" s="37">
        <v>48.94</v>
      </c>
      <c r="AK18" s="31">
        <v>52.925</v>
      </c>
      <c r="AL18" s="43">
        <v>58.78000000000001</v>
      </c>
      <c r="AM18" s="31">
        <v>75.86666666666667</v>
      </c>
      <c r="AN18" s="43">
        <v>84.95</v>
      </c>
      <c r="AO18" s="46">
        <v>97.15</v>
      </c>
      <c r="AP18" s="36">
        <v>90.9</v>
      </c>
      <c r="AQ18" s="36">
        <v>80.575</v>
      </c>
      <c r="AR18" s="36">
        <v>75.67500000000001</v>
      </c>
      <c r="AS18" s="36">
        <v>62.879999999999995</v>
      </c>
      <c r="AT18" s="36">
        <v>51.275</v>
      </c>
      <c r="AU18" s="36">
        <v>57.275</v>
      </c>
      <c r="AV18" s="37">
        <v>70.9</v>
      </c>
      <c r="AW18" s="50">
        <v>71.05000000000001</v>
      </c>
      <c r="AX18" s="36">
        <v>71.38000000000001</v>
      </c>
      <c r="AY18" s="54">
        <v>74.26666666666667</v>
      </c>
      <c r="AZ18" s="36">
        <v>79.6</v>
      </c>
      <c r="BA18" s="46">
        <v>78.9</v>
      </c>
      <c r="BB18" s="36">
        <v>86.07499999999999</v>
      </c>
      <c r="BC18" s="36">
        <v>84.65</v>
      </c>
      <c r="BD18" s="36">
        <v>78.03999999999999</v>
      </c>
      <c r="BE18" s="36">
        <v>68.875</v>
      </c>
      <c r="BF18" s="36">
        <v>71.17500000000001</v>
      </c>
      <c r="BG18" s="36">
        <v>71.58000000000001</v>
      </c>
      <c r="BH18" s="37">
        <v>70.275</v>
      </c>
      <c r="BI18" s="36">
        <v>73.2</v>
      </c>
      <c r="BJ18" s="36">
        <v>67.64000000000001</v>
      </c>
      <c r="BK18" s="54">
        <v>67.73333333333333</v>
      </c>
      <c r="BL18" s="54">
        <v>70.8</v>
      </c>
      <c r="BM18" s="54">
        <v>69.1</v>
      </c>
      <c r="BN18" s="54">
        <v>69.475</v>
      </c>
      <c r="BO18" s="36">
        <v>72.07500000000002</v>
      </c>
      <c r="BP18" s="36">
        <v>75.46000000000001</v>
      </c>
      <c r="BQ18" s="36">
        <v>69.5</v>
      </c>
      <c r="BR18" s="36">
        <v>57.8</v>
      </c>
      <c r="BS18" s="36">
        <v>58.325</v>
      </c>
      <c r="BT18" s="36">
        <v>59.625</v>
      </c>
      <c r="BU18" s="36">
        <v>65.29999999999998</v>
      </c>
      <c r="BV18" s="36">
        <v>71.225</v>
      </c>
      <c r="BW18" s="54">
        <v>74.60000000000001</v>
      </c>
      <c r="BX18" s="54">
        <v>80.4</v>
      </c>
      <c r="BY18" s="54">
        <v>92.07499999999999</v>
      </c>
      <c r="BZ18" s="54">
        <v>91.87499999999999</v>
      </c>
      <c r="CA18" s="36">
        <v>77.64</v>
      </c>
      <c r="CB18" s="36">
        <v>75.525</v>
      </c>
      <c r="CC18" s="36">
        <v>67.05</v>
      </c>
      <c r="CD18" s="36">
        <v>68.08</v>
      </c>
      <c r="CE18" s="36">
        <v>73.1</v>
      </c>
      <c r="CF18" s="36">
        <v>65.85000000000001</v>
      </c>
      <c r="CG18" s="36">
        <v>64.47999999999999</v>
      </c>
      <c r="CH18" s="36">
        <v>72.75</v>
      </c>
      <c r="CI18" s="54">
        <v>73.675</v>
      </c>
      <c r="CJ18" s="54">
        <v>75.775</v>
      </c>
      <c r="CK18" s="54">
        <v>83.25</v>
      </c>
      <c r="CL18" s="54">
        <v>83.36</v>
      </c>
      <c r="CM18" s="36">
        <v>89.05000000000001</v>
      </c>
      <c r="CN18" s="36">
        <v>98.725</v>
      </c>
      <c r="CO18" s="36">
        <v>89.95</v>
      </c>
      <c r="CP18" s="36">
        <v>81.24000000000001</v>
      </c>
      <c r="CQ18" s="36">
        <v>75.175</v>
      </c>
      <c r="CR18" s="36">
        <v>84.18</v>
      </c>
      <c r="CS18" s="36">
        <v>85.25</v>
      </c>
      <c r="CT18" s="36">
        <v>80.6</v>
      </c>
      <c r="CU18" s="54">
        <v>77.55000000000001</v>
      </c>
      <c r="CV18" s="54">
        <v>77.375</v>
      </c>
      <c r="CW18" s="54">
        <v>76.45</v>
      </c>
      <c r="CX18" s="54">
        <v>80.67999999999999</v>
      </c>
      <c r="CY18" s="36">
        <v>96.22500000000001</v>
      </c>
      <c r="CZ18" s="36">
        <v>94.575</v>
      </c>
      <c r="DA18" s="36">
        <v>81.8</v>
      </c>
      <c r="DB18" s="36">
        <v>67.675</v>
      </c>
      <c r="DC18" s="36">
        <v>75.25</v>
      </c>
      <c r="DD18" s="36">
        <v>79.88</v>
      </c>
      <c r="DE18" s="36">
        <v>79.875</v>
      </c>
      <c r="DF18" s="36">
        <v>80.725</v>
      </c>
      <c r="DG18" s="54">
        <v>97.73333333333333</v>
      </c>
      <c r="DH18" s="54">
        <v>104.65</v>
      </c>
      <c r="DI18" s="54">
        <v>102.15</v>
      </c>
      <c r="DJ18" s="54">
        <v>103.58</v>
      </c>
      <c r="DK18" s="36">
        <v>107.43333333333334</v>
      </c>
      <c r="DL18" s="36">
        <v>94.35</v>
      </c>
      <c r="DM18" s="36">
        <v>87.56</v>
      </c>
      <c r="DN18" s="36">
        <v>82.85000000000001</v>
      </c>
      <c r="DO18" s="36">
        <v>81.56</v>
      </c>
      <c r="DP18" s="36">
        <v>93.82499999999999</v>
      </c>
      <c r="DQ18" s="36">
        <v>89.40000000000002</v>
      </c>
    </row>
    <row r="19" spans="27:69" ht="15">
      <c r="AA19" s="41"/>
      <c r="AB19" s="41"/>
      <c r="AC19" s="41"/>
      <c r="AR19" s="51"/>
      <c r="BO19" s="60"/>
      <c r="BP19" s="51"/>
      <c r="BQ19" s="60"/>
    </row>
  </sheetData>
  <sheetProtection/>
  <mergeCells count="11">
    <mergeCell ref="B4:B5"/>
    <mergeCell ref="C4:N4"/>
    <mergeCell ref="O4:Z4"/>
    <mergeCell ref="AA4:AL4"/>
    <mergeCell ref="AM4:AX4"/>
    <mergeCell ref="AY4:BJ4"/>
    <mergeCell ref="DG4:DR4"/>
    <mergeCell ref="CU4:DF4"/>
    <mergeCell ref="CI4:CT4"/>
    <mergeCell ref="BW4:CH4"/>
    <mergeCell ref="BK4:B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Дарья Федяева</cp:lastModifiedBy>
  <cp:lastPrinted>2009-04-10T11:41:09Z</cp:lastPrinted>
  <dcterms:created xsi:type="dcterms:W3CDTF">2005-04-28T10:18:30Z</dcterms:created>
  <dcterms:modified xsi:type="dcterms:W3CDTF">2021-11-29T10:44:36Z</dcterms:modified>
  <cp:category/>
  <cp:version/>
  <cp:contentType/>
  <cp:contentStatus/>
</cp:coreProperties>
</file>